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comments19.xml" ContentType="application/vnd.openxmlformats-officedocument.spreadsheetml.comments+xml"/>
  <Override PartName="/xl/drawings/drawing22.xml" ContentType="application/vnd.openxmlformats-officedocument.drawing+xml"/>
  <Override PartName="/xl/comments20.xml" ContentType="application/vnd.openxmlformats-officedocument.spreadsheetml.comments+xml"/>
  <Override PartName="/xl/drawings/drawing23.xml" ContentType="application/vnd.openxmlformats-officedocument.drawing+xml"/>
  <Override PartName="/xl/comments21.xml" ContentType="application/vnd.openxmlformats-officedocument.spreadsheetml.comments+xml"/>
  <Override PartName="/xl/drawings/drawing24.xml" ContentType="application/vnd.openxmlformats-officedocument.drawing+xml"/>
  <Override PartName="/xl/comments22.xml" ContentType="application/vnd.openxmlformats-officedocument.spreadsheetml.comments+xml"/>
  <Override PartName="/xl/drawings/drawing25.xml" ContentType="application/vnd.openxmlformats-officedocument.drawing+xml"/>
  <Override PartName="/xl/comments23.xml" ContentType="application/vnd.openxmlformats-officedocument.spreadsheetml.comments+xml"/>
  <Override PartName="/xl/drawings/drawing26.xml" ContentType="application/vnd.openxmlformats-officedocument.drawing+xml"/>
  <Override PartName="/xl/comments24.xml" ContentType="application/vnd.openxmlformats-officedocument.spreadsheetml.comments+xml"/>
  <Override PartName="/xl/drawings/drawing27.xml" ContentType="application/vnd.openxmlformats-officedocument.drawing+xml"/>
  <Override PartName="/xl/comments25.xml" ContentType="application/vnd.openxmlformats-officedocument.spreadsheetml.comments+xml"/>
  <Override PartName="/xl/drawings/drawing28.xml" ContentType="application/vnd.openxmlformats-officedocument.drawing+xml"/>
  <Override PartName="/xl/comments26.xml" ContentType="application/vnd.openxmlformats-officedocument.spreadsheetml.comments+xml"/>
  <Override PartName="/xl/drawings/drawing29.xml" ContentType="application/vnd.openxmlformats-officedocument.drawing+xml"/>
  <Override PartName="/xl/comments27.xml" ContentType="application/vnd.openxmlformats-officedocument.spreadsheetml.comments+xml"/>
  <Override PartName="/xl/drawings/drawing30.xml" ContentType="application/vnd.openxmlformats-officedocument.drawing+xml"/>
  <Override PartName="/xl/comments28.xml" ContentType="application/vnd.openxmlformats-officedocument.spreadsheetml.comments+xml"/>
  <Override PartName="/xl/drawings/drawing31.xml" ContentType="application/vnd.openxmlformats-officedocument.drawing+xml"/>
  <Override PartName="/xl/comments29.xml" ContentType="application/vnd.openxmlformats-officedocument.spreadsheetml.comments+xml"/>
  <Override PartName="/xl/drawings/drawing32.xml" ContentType="application/vnd.openxmlformats-officedocument.drawing+xml"/>
  <Override PartName="/xl/comments30.xml" ContentType="application/vnd.openxmlformats-officedocument.spreadsheetml.comments+xml"/>
  <Override PartName="/xl/drawings/drawing33.xml" ContentType="application/vnd.openxmlformats-officedocument.drawing+xml"/>
  <Override PartName="/xl/comments31.xml" ContentType="application/vnd.openxmlformats-officedocument.spreadsheetml.comments+xml"/>
  <Override PartName="/xl/drawings/drawing34.xml" ContentType="application/vnd.openxmlformats-officedocument.drawing+xml"/>
  <Override PartName="/xl/comments32.xml" ContentType="application/vnd.openxmlformats-officedocument.spreadsheetml.comments+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ce97g\Downloads\2024 PMEF\"/>
    </mc:Choice>
  </mc:AlternateContent>
  <bookViews>
    <workbookView xWindow="28680" yWindow="-120" windowWidth="29040" windowHeight="15840" firstSheet="10" activeTab="16"/>
  </bookViews>
  <sheets>
    <sheet name="NOTA" sheetId="1" r:id="rId1"/>
    <sheet name="SS-SMI" sheetId="2" r:id="rId2"/>
    <sheet name="RESUMEN" sheetId="3" r:id="rId3"/>
    <sheet name="ATMES1" sheetId="4" r:id="rId4"/>
    <sheet name="ATMES2" sheetId="5" r:id="rId5"/>
    <sheet name="ATMES3" sheetId="6" r:id="rId6"/>
    <sheet name="ATMES4" sheetId="7" r:id="rId7"/>
    <sheet name="ATMES5" sheetId="8" r:id="rId8"/>
    <sheet name="ATMES6" sheetId="9" r:id="rId9"/>
    <sheet name="ATMES7" sheetId="10" r:id="rId10"/>
    <sheet name="ATMES8" sheetId="11" r:id="rId11"/>
    <sheet name="ATMES9" sheetId="12" r:id="rId12"/>
    <sheet name="ATMES10" sheetId="13" r:id="rId13"/>
    <sheet name="ATMES11" sheetId="14" r:id="rId14"/>
    <sheet name="ATMES12" sheetId="15" r:id="rId15"/>
    <sheet name="ATMES13" sheetId="16" r:id="rId16"/>
    <sheet name="ATMES14" sheetId="17" r:id="rId17"/>
    <sheet name="ATMES15" sheetId="18" r:id="rId18"/>
    <sheet name="FOR MES1" sheetId="19" r:id="rId19"/>
    <sheet name="FOR MES2" sheetId="20" r:id="rId20"/>
    <sheet name="FOR MES3" sheetId="21" r:id="rId21"/>
    <sheet name="FOR MES4" sheetId="22" r:id="rId22"/>
    <sheet name="FOR MES5" sheetId="23" r:id="rId23"/>
    <sheet name="FOR MES6" sheetId="24" r:id="rId24"/>
    <sheet name="FOR MES7" sheetId="25" r:id="rId25"/>
    <sheet name="FOR MES8" sheetId="26" r:id="rId26"/>
    <sheet name="FOR MES9" sheetId="27" r:id="rId27"/>
    <sheet name="FOR MES10" sheetId="28" r:id="rId28"/>
    <sheet name="FOR MES11" sheetId="29" r:id="rId29"/>
    <sheet name="FOR MES12" sheetId="30" r:id="rId30"/>
    <sheet name="FOR MES13" sheetId="31" r:id="rId31"/>
    <sheet name="FOR MES14" sheetId="32" r:id="rId32"/>
    <sheet name="FOR MES15" sheetId="33" r:id="rId33"/>
    <sheet name="MODULO B" sheetId="34" r:id="rId34"/>
    <sheet name="JUST.GASTO" sheetId="35" r:id="rId35"/>
    <sheet name="CERTIF. GAST" sheetId="36" r:id="rId36"/>
  </sheets>
  <definedNames>
    <definedName name="_xlnm._FilterDatabase" localSheetId="1" hidden="1">'SS-SMI'!$B$2:$K$22</definedName>
    <definedName name="_ftn1" localSheetId="34">JUST.GASTO!$A$65</definedName>
    <definedName name="_ftn2" localSheetId="34">JUST.GASTO!$A$66</definedName>
    <definedName name="_ftn3" localSheetId="34">JUST.GASTO!$A$67</definedName>
    <definedName name="_ftn4" localSheetId="34">JUST.GASTO!$A$68</definedName>
    <definedName name="_ftnref1" localSheetId="34">JUST.GASTO!$A$15</definedName>
    <definedName name="_ftnref2" localSheetId="34">JUST.GASTO!#REF!</definedName>
    <definedName name="_ftnref3" localSheetId="34">JUST.GASTO!$A$52</definedName>
    <definedName name="_ftnref4" localSheetId="34">JUST.GASTO!$A$53</definedName>
    <definedName name="_xlnm.Print_Area" localSheetId="3">ATMES1!$A$1:$AC$64</definedName>
    <definedName name="_xlnm.Print_Area" localSheetId="12">ATMES10!$A$1:$AC$64</definedName>
    <definedName name="_xlnm.Print_Area" localSheetId="13">ATMES11!$A$1:$AC$64</definedName>
    <definedName name="_xlnm.Print_Area" localSheetId="14">ATMES12!$A$1:$AC$64</definedName>
    <definedName name="_xlnm.Print_Area" localSheetId="15">ATMES13!$A$1:$AC$64</definedName>
    <definedName name="_xlnm.Print_Area" localSheetId="16">ATMES14!$A$1:$AC$64</definedName>
    <definedName name="_xlnm.Print_Area" localSheetId="17">ATMES15!$A$1:$AC$64</definedName>
    <definedName name="_xlnm.Print_Area" localSheetId="4">ATMES2!$A$1:$AC$64</definedName>
    <definedName name="_xlnm.Print_Area" localSheetId="5">ATMES3!$A$1:$AC$64</definedName>
    <definedName name="_xlnm.Print_Area" localSheetId="6">ATMES4!$A$1:$AC$64</definedName>
    <definedName name="_xlnm.Print_Area" localSheetId="7">ATMES5!$A$1:$AC$64</definedName>
    <definedName name="_xlnm.Print_Area" localSheetId="8">ATMES6!$A$1:$AC$64</definedName>
    <definedName name="_xlnm.Print_Area" localSheetId="9">ATMES7!$A$1:$AC$64</definedName>
    <definedName name="_xlnm.Print_Area" localSheetId="10">ATMES8!$A$1:$AC$64</definedName>
    <definedName name="_xlnm.Print_Area" localSheetId="11">ATMES9!$A$1:$AC$64</definedName>
    <definedName name="_xlnm.Print_Area" localSheetId="35">'CERTIF. GAST'!$A$1:$H$48</definedName>
    <definedName name="_xlnm.Print_Area" localSheetId="34">JUST.GASTO!$A$1:$J$68</definedName>
    <definedName name="_xlnm.Print_Area" localSheetId="1">'SS-SMI'!$A$1:$K$25</definedName>
    <definedName name="Casilla1" localSheetId="34">JUST.GASTO!#REF!</definedName>
    <definedName name="Casilla4" localSheetId="34">JUST.GASTO!#REF!</definedName>
    <definedName name="CONCEPTO">'MODULO B'!$A$244:$H$250</definedName>
    <definedName name="Texto1" localSheetId="34">JUST.GASTO!#REF!</definedName>
    <definedName name="Texto10" localSheetId="34">JUST.GASTO!#REF!</definedName>
    <definedName name="Texto11" localSheetId="34">JUST.GASTO!#REF!</definedName>
    <definedName name="Texto12" localSheetId="34">JUST.GASTO!#REF!</definedName>
    <definedName name="Texto13" localSheetId="34">JUST.GASTO!$D$18</definedName>
    <definedName name="Texto14" localSheetId="35">'CERTIF. GAST'!$B$14</definedName>
    <definedName name="Texto15" localSheetId="34">JUST.GASTO!$A$57</definedName>
    <definedName name="Texto16" localSheetId="34">JUST.GASTO!$A$62</definedName>
    <definedName name="Texto17" localSheetId="35">'CERTIF. GAST'!$B$19</definedName>
    <definedName name="Texto18" localSheetId="35">'CERTIF. GAST'!$B$20</definedName>
    <definedName name="Texto19" localSheetId="35">'CERTIF. GAST'!$B$21</definedName>
    <definedName name="Texto2" localSheetId="34">JUST.GASTO!#REF!</definedName>
    <definedName name="Texto20" localSheetId="35">'CERTIF. GAST'!$B$22</definedName>
    <definedName name="Texto21" localSheetId="35">'CERTIF. GAST'!$B$23</definedName>
    <definedName name="Texto22" localSheetId="35">'CERTIF. GAST'!$B$24</definedName>
    <definedName name="Texto23" localSheetId="35">'CERTIF. GAST'!$B$25</definedName>
    <definedName name="Texto24" localSheetId="35">'CERTIF. GAST'!$B$26</definedName>
    <definedName name="Texto25" localSheetId="35">'CERTIF. GAST'!$B$28</definedName>
    <definedName name="Texto26" localSheetId="35">'CERTIF. GAST'!$B$30</definedName>
    <definedName name="Texto27" localSheetId="35">'CERTIF. GAST'!#REF!</definedName>
    <definedName name="Texto28" localSheetId="35">'CERTIF. GAST'!#REF!</definedName>
    <definedName name="Texto29" localSheetId="35">'CERTIF. GAST'!$B$32</definedName>
    <definedName name="Texto3" localSheetId="34">JUST.GASTO!#REF!</definedName>
    <definedName name="Texto30" localSheetId="35">'CERTIF. GAST'!$B$35</definedName>
    <definedName name="Texto31" localSheetId="35">'CERTIF. GAST'!$B$38</definedName>
    <definedName name="Texto33" localSheetId="35">'CERTIF. GAST'!$A$39</definedName>
    <definedName name="Texto4" localSheetId="34">JUST.GASTO!#REF!</definedName>
    <definedName name="Texto5" localSheetId="34">JUST.GASTO!#REF!</definedName>
    <definedName name="Texto6" localSheetId="34">JUST.GASTO!#REF!</definedName>
    <definedName name="Texto8" localSheetId="34">JUST.GASTO!#REF!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 l="1"/>
  <c r="I21" i="2"/>
  <c r="H21" i="2"/>
  <c r="J22" i="2" l="1"/>
  <c r="I22" i="2"/>
  <c r="H22" i="2"/>
  <c r="D22" i="2"/>
  <c r="E22" i="2"/>
  <c r="P31" i="34" l="1"/>
  <c r="P32" i="34"/>
  <c r="P33" i="34"/>
  <c r="P34" i="34"/>
  <c r="P35" i="34"/>
  <c r="P36" i="34"/>
  <c r="P37" i="34"/>
  <c r="P38" i="34"/>
  <c r="P39" i="34"/>
  <c r="P40" i="34"/>
  <c r="P41" i="34"/>
  <c r="P42" i="34"/>
  <c r="P43" i="34"/>
  <c r="P44" i="34"/>
  <c r="P45" i="34"/>
  <c r="P46" i="34"/>
  <c r="P47" i="34"/>
  <c r="P48" i="34"/>
  <c r="P49" i="34"/>
  <c r="P50" i="34"/>
  <c r="P51" i="34"/>
  <c r="P52" i="34"/>
  <c r="P53" i="34"/>
  <c r="P54" i="34"/>
  <c r="P55" i="34"/>
  <c r="P56" i="34"/>
  <c r="P57" i="34"/>
  <c r="P58" i="34"/>
  <c r="P59" i="34"/>
  <c r="P60" i="34"/>
  <c r="P61" i="34"/>
  <c r="P62" i="34"/>
  <c r="P63" i="34"/>
  <c r="P64" i="34"/>
  <c r="P65" i="34"/>
  <c r="P66" i="34"/>
  <c r="P67" i="34"/>
  <c r="P68" i="34"/>
  <c r="P69" i="34"/>
  <c r="P70" i="34"/>
  <c r="P71" i="34"/>
  <c r="P72" i="34"/>
  <c r="P73" i="34"/>
  <c r="P74" i="34"/>
  <c r="P75" i="34"/>
  <c r="P76" i="34"/>
  <c r="P77" i="34"/>
  <c r="P78" i="34"/>
  <c r="P79" i="34"/>
  <c r="P80" i="34"/>
  <c r="P81" i="34"/>
  <c r="P82" i="34"/>
  <c r="P83" i="34"/>
  <c r="P84" i="34"/>
  <c r="P85" i="34"/>
  <c r="P86" i="34"/>
  <c r="P87" i="34"/>
  <c r="P88" i="34"/>
  <c r="P89" i="34"/>
  <c r="P90" i="34"/>
  <c r="P91" i="34"/>
  <c r="P92" i="34"/>
  <c r="P93" i="34"/>
  <c r="P94" i="34"/>
  <c r="P95" i="34"/>
  <c r="P96" i="34"/>
  <c r="P97" i="34"/>
  <c r="P98" i="34"/>
  <c r="P99" i="34"/>
  <c r="P100" i="34"/>
  <c r="P101" i="34"/>
  <c r="P102" i="34"/>
  <c r="P103" i="34"/>
  <c r="P104" i="34"/>
  <c r="P105" i="34"/>
  <c r="P106" i="34"/>
  <c r="P107" i="34"/>
  <c r="P108" i="34"/>
  <c r="P109" i="34"/>
  <c r="P110" i="34"/>
  <c r="P111" i="34"/>
  <c r="P112" i="34"/>
  <c r="P113" i="34"/>
  <c r="P114" i="34"/>
  <c r="P115" i="34"/>
  <c r="P116" i="34"/>
  <c r="P117" i="34"/>
  <c r="P118" i="34"/>
  <c r="P119" i="34"/>
  <c r="P120" i="34"/>
  <c r="P121" i="34"/>
  <c r="P122" i="34"/>
  <c r="P123" i="34"/>
  <c r="P124" i="34"/>
  <c r="P125" i="34"/>
  <c r="P126" i="34"/>
  <c r="P127" i="34"/>
  <c r="P128" i="34"/>
  <c r="P129" i="34"/>
  <c r="P130" i="34"/>
  <c r="P131" i="34"/>
  <c r="P132" i="34"/>
  <c r="P133" i="34"/>
  <c r="P134" i="34"/>
  <c r="P135" i="34"/>
  <c r="P136" i="34"/>
  <c r="P137" i="34"/>
  <c r="P138" i="34"/>
  <c r="P139" i="34"/>
  <c r="P140" i="34"/>
  <c r="P141" i="34"/>
  <c r="P142" i="34"/>
  <c r="P143" i="34"/>
  <c r="P144" i="34"/>
  <c r="P145" i="34"/>
  <c r="P146" i="34"/>
  <c r="P147" i="34"/>
  <c r="P148" i="34"/>
  <c r="P149" i="34"/>
  <c r="P150" i="34"/>
  <c r="P151" i="34"/>
  <c r="P152" i="34"/>
  <c r="P153" i="34"/>
  <c r="P154" i="34"/>
  <c r="P155" i="34"/>
  <c r="P156" i="34"/>
  <c r="P157" i="34"/>
  <c r="P158" i="34"/>
  <c r="P159" i="34"/>
  <c r="P160" i="34"/>
  <c r="P161" i="34"/>
  <c r="P162" i="34"/>
  <c r="P163" i="34"/>
  <c r="P164" i="34"/>
  <c r="P165" i="34"/>
  <c r="P166" i="34"/>
  <c r="P167" i="34"/>
  <c r="P168" i="34"/>
  <c r="P169" i="34"/>
  <c r="P170" i="34"/>
  <c r="P171" i="34"/>
  <c r="P172" i="34"/>
  <c r="P173" i="34"/>
  <c r="P174" i="34"/>
  <c r="P175" i="34"/>
  <c r="P176" i="34"/>
  <c r="P177" i="34"/>
  <c r="P178" i="34"/>
  <c r="P179" i="34"/>
  <c r="P180" i="34"/>
  <c r="P181" i="34"/>
  <c r="P182" i="34"/>
  <c r="P183" i="34"/>
  <c r="P184" i="34"/>
  <c r="P185" i="34"/>
  <c r="P186" i="34"/>
  <c r="P187" i="34"/>
  <c r="P188" i="34"/>
  <c r="P189" i="34"/>
  <c r="P190" i="34"/>
  <c r="P191" i="34"/>
  <c r="P192" i="34"/>
  <c r="P193" i="34"/>
  <c r="P194" i="34"/>
  <c r="P195" i="34"/>
  <c r="P196" i="34"/>
  <c r="P197" i="34"/>
  <c r="P198" i="34"/>
  <c r="P199" i="34"/>
  <c r="P200" i="34"/>
  <c r="P201" i="34"/>
  <c r="P202" i="34"/>
  <c r="P203" i="34"/>
  <c r="P204" i="34"/>
  <c r="P205" i="34"/>
  <c r="P206" i="34"/>
  <c r="P207" i="34"/>
  <c r="P208" i="34"/>
  <c r="P209" i="34"/>
  <c r="P210" i="34"/>
  <c r="P211" i="34"/>
  <c r="P212" i="34"/>
  <c r="P213" i="34"/>
  <c r="P214" i="34"/>
  <c r="P215" i="34"/>
  <c r="P216" i="34"/>
  <c r="P217" i="34"/>
  <c r="P218" i="34"/>
  <c r="P219" i="34"/>
  <c r="P220" i="34"/>
  <c r="P221" i="34"/>
  <c r="P222" i="34"/>
  <c r="P223" i="34"/>
  <c r="P224" i="34"/>
  <c r="P225" i="34"/>
  <c r="P226" i="34"/>
  <c r="P227" i="34"/>
  <c r="P228" i="34"/>
  <c r="B51" i="35" l="1"/>
  <c r="B52" i="35"/>
  <c r="E58" i="35" s="1"/>
  <c r="B50" i="35"/>
  <c r="B53" i="35" l="1"/>
  <c r="C58" i="35"/>
  <c r="D58" i="35"/>
  <c r="F58" i="35" l="1"/>
  <c r="H31" i="3" l="1"/>
  <c r="K8" i="31" l="1"/>
  <c r="K8" i="32" s="1"/>
  <c r="K7" i="31"/>
  <c r="K7" i="32" s="1"/>
  <c r="K8" i="21" l="1"/>
  <c r="K8" i="22" s="1"/>
  <c r="K8" i="23" s="1"/>
  <c r="K8" i="24" s="1"/>
  <c r="K8" i="25" s="1"/>
  <c r="K8" i="26" s="1"/>
  <c r="K8" i="27" s="1"/>
  <c r="K8" i="28" s="1"/>
  <c r="K8" i="29" s="1"/>
  <c r="K7" i="21"/>
  <c r="K7" i="22" s="1"/>
  <c r="K7" i="23" s="1"/>
  <c r="K7" i="24" s="1"/>
  <c r="K7" i="25" s="1"/>
  <c r="K7" i="26" s="1"/>
  <c r="K7" i="27" s="1"/>
  <c r="K7" i="28" s="1"/>
  <c r="K7" i="29" s="1"/>
  <c r="J8" i="20"/>
  <c r="J8" i="21" s="1"/>
  <c r="J8" i="22" s="1"/>
  <c r="J8" i="23" s="1"/>
  <c r="J8" i="24" s="1"/>
  <c r="J8" i="25" s="1"/>
  <c r="J8" i="26" s="1"/>
  <c r="J8" i="27" s="1"/>
  <c r="J8" i="28" s="1"/>
  <c r="J8" i="29" s="1"/>
  <c r="J8" i="30" s="1"/>
  <c r="J8" i="31" s="1"/>
  <c r="J8" i="32" s="1"/>
  <c r="J7" i="20"/>
  <c r="J7" i="21" s="1"/>
  <c r="J7" i="22" s="1"/>
  <c r="J7" i="23" s="1"/>
  <c r="J7" i="24" s="1"/>
  <c r="J7" i="25" s="1"/>
  <c r="J7" i="26" s="1"/>
  <c r="J7" i="27" s="1"/>
  <c r="J7" i="28" s="1"/>
  <c r="J7" i="29" s="1"/>
  <c r="J7" i="30" s="1"/>
  <c r="J7" i="31" s="1"/>
  <c r="J7" i="32" s="1"/>
  <c r="E17" i="2" l="1"/>
  <c r="T12" i="4" l="1"/>
  <c r="T12" i="5"/>
  <c r="T12" i="6"/>
  <c r="T12" i="7"/>
  <c r="T12" i="8"/>
  <c r="T12" i="9"/>
  <c r="T12" i="10"/>
  <c r="T12" i="11"/>
  <c r="T12" i="12"/>
  <c r="T12" i="13"/>
  <c r="T12" i="14"/>
  <c r="T12" i="15"/>
  <c r="T12" i="16"/>
  <c r="T12" i="17"/>
  <c r="T12" i="18"/>
  <c r="Q16" i="5"/>
  <c r="R16" i="5"/>
  <c r="Q17" i="5"/>
  <c r="R17" i="5"/>
  <c r="Q18" i="5"/>
  <c r="R18" i="5"/>
  <c r="Q19" i="5"/>
  <c r="R19" i="5"/>
  <c r="Q20" i="5"/>
  <c r="R20" i="5"/>
  <c r="Q21" i="5"/>
  <c r="R21" i="5"/>
  <c r="Q22" i="5"/>
  <c r="R22" i="5"/>
  <c r="Q23" i="5"/>
  <c r="R23" i="5"/>
  <c r="Q24" i="5"/>
  <c r="R24" i="5"/>
  <c r="Q25" i="5"/>
  <c r="R25" i="5"/>
  <c r="Q26" i="5"/>
  <c r="R26" i="5"/>
  <c r="Q27" i="5"/>
  <c r="R27" i="5"/>
  <c r="Q28" i="5"/>
  <c r="R28" i="5"/>
  <c r="Q29" i="5"/>
  <c r="R29" i="5"/>
  <c r="Q30" i="5"/>
  <c r="R30" i="5"/>
  <c r="Q31" i="5"/>
  <c r="R31" i="5"/>
  <c r="Q32" i="5"/>
  <c r="R32" i="5"/>
  <c r="Q33" i="5"/>
  <c r="R33" i="5"/>
  <c r="Q34" i="5"/>
  <c r="R34" i="5"/>
  <c r="Q35" i="5"/>
  <c r="R35" i="5"/>
  <c r="Q36" i="5"/>
  <c r="R36" i="5"/>
  <c r="Q37" i="5"/>
  <c r="R37" i="5"/>
  <c r="Q38" i="5"/>
  <c r="R38" i="5"/>
  <c r="Q39" i="5"/>
  <c r="R39" i="5"/>
  <c r="Q40" i="5"/>
  <c r="R40" i="5"/>
  <c r="Q41" i="5"/>
  <c r="R41" i="5"/>
  <c r="Q42" i="5"/>
  <c r="R42" i="5"/>
  <c r="Q43" i="5"/>
  <c r="R43" i="5"/>
  <c r="Q44" i="5"/>
  <c r="R44" i="5"/>
  <c r="Q45" i="5"/>
  <c r="R45" i="5"/>
  <c r="Q46" i="5"/>
  <c r="R46" i="5"/>
  <c r="Q47" i="5"/>
  <c r="R47" i="5"/>
  <c r="Q48" i="5"/>
  <c r="R48" i="5"/>
  <c r="Q49" i="5"/>
  <c r="R49" i="5"/>
  <c r="Q50" i="5"/>
  <c r="R50" i="5"/>
  <c r="Q51" i="5"/>
  <c r="R51" i="5"/>
  <c r="Q52" i="5"/>
  <c r="R52" i="5"/>
  <c r="Q53" i="5"/>
  <c r="R53" i="5"/>
  <c r="Q54" i="5"/>
  <c r="R54" i="5"/>
  <c r="Q55" i="5"/>
  <c r="R55" i="5"/>
  <c r="Q56" i="5"/>
  <c r="R56" i="5"/>
  <c r="Q57" i="5"/>
  <c r="R57" i="5"/>
  <c r="Q58" i="5"/>
  <c r="R58" i="5"/>
  <c r="Q59" i="5"/>
  <c r="R59" i="5"/>
  <c r="Q60" i="5"/>
  <c r="R60" i="5"/>
  <c r="Q61" i="5"/>
  <c r="R61" i="5"/>
  <c r="Q62" i="5"/>
  <c r="R62" i="5"/>
  <c r="Q63" i="5"/>
  <c r="R63" i="5"/>
  <c r="Q16" i="6"/>
  <c r="R16" i="6"/>
  <c r="Q17" i="6"/>
  <c r="R17" i="6"/>
  <c r="Q18" i="6"/>
  <c r="R18" i="6"/>
  <c r="Q19" i="6"/>
  <c r="R19" i="6"/>
  <c r="Q20" i="6"/>
  <c r="R20" i="6"/>
  <c r="Q21" i="6"/>
  <c r="R21" i="6"/>
  <c r="Q22" i="6"/>
  <c r="R22" i="6"/>
  <c r="Q23" i="6"/>
  <c r="R23" i="6"/>
  <c r="Q24" i="6"/>
  <c r="R24" i="6"/>
  <c r="Q25" i="6"/>
  <c r="R25" i="6"/>
  <c r="Q26" i="6"/>
  <c r="R26" i="6"/>
  <c r="Q27" i="6"/>
  <c r="R27" i="6"/>
  <c r="Q28" i="6"/>
  <c r="R28" i="6"/>
  <c r="Q29" i="6"/>
  <c r="R29" i="6"/>
  <c r="Q30" i="6"/>
  <c r="R30" i="6"/>
  <c r="Q31" i="6"/>
  <c r="R31" i="6"/>
  <c r="Q32" i="6"/>
  <c r="R32" i="6"/>
  <c r="Q33" i="6"/>
  <c r="R33" i="6"/>
  <c r="Q34" i="6"/>
  <c r="R34" i="6"/>
  <c r="Q35" i="6"/>
  <c r="R35" i="6"/>
  <c r="Q36" i="6"/>
  <c r="R36" i="6"/>
  <c r="Q37" i="6"/>
  <c r="R37" i="6"/>
  <c r="Q38" i="6"/>
  <c r="R38" i="6"/>
  <c r="Q39" i="6"/>
  <c r="R39" i="6"/>
  <c r="Q40" i="6"/>
  <c r="R40" i="6"/>
  <c r="Q41" i="6"/>
  <c r="R41" i="6"/>
  <c r="Q42" i="6"/>
  <c r="R42" i="6"/>
  <c r="Q43" i="6"/>
  <c r="R43" i="6"/>
  <c r="Q44" i="6"/>
  <c r="R44" i="6"/>
  <c r="Q45" i="6"/>
  <c r="R45" i="6"/>
  <c r="Q46" i="6"/>
  <c r="R46" i="6"/>
  <c r="Q47" i="6"/>
  <c r="R47" i="6"/>
  <c r="Q48" i="6"/>
  <c r="R48" i="6"/>
  <c r="Q49" i="6"/>
  <c r="R49" i="6"/>
  <c r="Q50" i="6"/>
  <c r="R50" i="6"/>
  <c r="Q51" i="6"/>
  <c r="R51" i="6"/>
  <c r="Q52" i="6"/>
  <c r="R52" i="6"/>
  <c r="Q53" i="6"/>
  <c r="R53" i="6"/>
  <c r="Q54" i="6"/>
  <c r="R54" i="6"/>
  <c r="Q55" i="6"/>
  <c r="R55" i="6"/>
  <c r="Q56" i="6"/>
  <c r="R56" i="6"/>
  <c r="Q57" i="6"/>
  <c r="R57" i="6"/>
  <c r="Q58" i="6"/>
  <c r="R58" i="6"/>
  <c r="Q59" i="6"/>
  <c r="R59" i="6"/>
  <c r="Q60" i="6"/>
  <c r="R60" i="6"/>
  <c r="Q61" i="6"/>
  <c r="R61" i="6"/>
  <c r="Q62" i="6"/>
  <c r="R62" i="6"/>
  <c r="Q63" i="6"/>
  <c r="R63" i="6"/>
  <c r="Q16" i="7"/>
  <c r="R16" i="7"/>
  <c r="Q17" i="7"/>
  <c r="R17" i="7"/>
  <c r="Q18" i="7"/>
  <c r="R18" i="7"/>
  <c r="Q19" i="7"/>
  <c r="R19" i="7"/>
  <c r="Q20" i="7"/>
  <c r="R20" i="7"/>
  <c r="Q21" i="7"/>
  <c r="R21" i="7"/>
  <c r="Q22" i="7"/>
  <c r="R22" i="7"/>
  <c r="Q23" i="7"/>
  <c r="R23" i="7"/>
  <c r="Q24" i="7"/>
  <c r="R24" i="7"/>
  <c r="Q25" i="7"/>
  <c r="R25" i="7"/>
  <c r="Q26" i="7"/>
  <c r="R26" i="7"/>
  <c r="Q27" i="7"/>
  <c r="R27" i="7"/>
  <c r="Q28" i="7"/>
  <c r="R28" i="7"/>
  <c r="Q29" i="7"/>
  <c r="R29" i="7"/>
  <c r="Q30" i="7"/>
  <c r="R30" i="7"/>
  <c r="Q31" i="7"/>
  <c r="R31" i="7"/>
  <c r="Q32" i="7"/>
  <c r="R32" i="7"/>
  <c r="Q33" i="7"/>
  <c r="R33" i="7"/>
  <c r="Q34" i="7"/>
  <c r="R34" i="7"/>
  <c r="Q35" i="7"/>
  <c r="R35" i="7"/>
  <c r="Q36" i="7"/>
  <c r="R36" i="7"/>
  <c r="Q37" i="7"/>
  <c r="R37" i="7"/>
  <c r="Q38" i="7"/>
  <c r="R38" i="7"/>
  <c r="Q39" i="7"/>
  <c r="R39" i="7"/>
  <c r="Q40" i="7"/>
  <c r="R40" i="7"/>
  <c r="Q41" i="7"/>
  <c r="R41" i="7"/>
  <c r="Q42" i="7"/>
  <c r="R42" i="7"/>
  <c r="Q43" i="7"/>
  <c r="R43" i="7"/>
  <c r="Q44" i="7"/>
  <c r="R44" i="7"/>
  <c r="Q45" i="7"/>
  <c r="R45" i="7"/>
  <c r="Q46" i="7"/>
  <c r="R46" i="7"/>
  <c r="Q47" i="7"/>
  <c r="R47" i="7"/>
  <c r="Q48" i="7"/>
  <c r="R48" i="7"/>
  <c r="Q49" i="7"/>
  <c r="R49" i="7"/>
  <c r="Q50" i="7"/>
  <c r="R50" i="7"/>
  <c r="Q51" i="7"/>
  <c r="R51" i="7"/>
  <c r="Q52" i="7"/>
  <c r="R52" i="7"/>
  <c r="Q53" i="7"/>
  <c r="R53" i="7"/>
  <c r="Q54" i="7"/>
  <c r="R54" i="7"/>
  <c r="Q55" i="7"/>
  <c r="R55" i="7"/>
  <c r="Q56" i="7"/>
  <c r="R56" i="7"/>
  <c r="Q57" i="7"/>
  <c r="R57" i="7"/>
  <c r="Q58" i="7"/>
  <c r="R58" i="7"/>
  <c r="Q59" i="7"/>
  <c r="R59" i="7"/>
  <c r="Q60" i="7"/>
  <c r="R60" i="7"/>
  <c r="Q61" i="7"/>
  <c r="R61" i="7"/>
  <c r="Q62" i="7"/>
  <c r="R62" i="7"/>
  <c r="Q63" i="7"/>
  <c r="R63" i="7"/>
  <c r="Q16" i="8"/>
  <c r="R16" i="8"/>
  <c r="Q17" i="8"/>
  <c r="R17" i="8"/>
  <c r="Q18" i="8"/>
  <c r="R18" i="8"/>
  <c r="Q19" i="8"/>
  <c r="R19" i="8"/>
  <c r="Q20" i="8"/>
  <c r="R20" i="8"/>
  <c r="Q21" i="8"/>
  <c r="R21" i="8"/>
  <c r="Q22" i="8"/>
  <c r="R22" i="8"/>
  <c r="Q23" i="8"/>
  <c r="R23" i="8"/>
  <c r="Q24" i="8"/>
  <c r="R24" i="8"/>
  <c r="Q25" i="8"/>
  <c r="R25" i="8"/>
  <c r="Q26" i="8"/>
  <c r="R26" i="8"/>
  <c r="Q27" i="8"/>
  <c r="R27" i="8"/>
  <c r="Q28" i="8"/>
  <c r="R28" i="8"/>
  <c r="Q29" i="8"/>
  <c r="R29" i="8"/>
  <c r="Q30" i="8"/>
  <c r="R30" i="8"/>
  <c r="Q31" i="8"/>
  <c r="R31" i="8"/>
  <c r="Q32" i="8"/>
  <c r="R32" i="8"/>
  <c r="Q33" i="8"/>
  <c r="R33" i="8"/>
  <c r="Q34" i="8"/>
  <c r="R34" i="8"/>
  <c r="Q35" i="8"/>
  <c r="R35" i="8"/>
  <c r="Q36" i="8"/>
  <c r="R36" i="8"/>
  <c r="Q37" i="8"/>
  <c r="R37" i="8"/>
  <c r="Q38" i="8"/>
  <c r="R38" i="8"/>
  <c r="Q39" i="8"/>
  <c r="R39" i="8"/>
  <c r="Q40" i="8"/>
  <c r="R40" i="8"/>
  <c r="Q41" i="8"/>
  <c r="R41" i="8"/>
  <c r="Q42" i="8"/>
  <c r="R42" i="8"/>
  <c r="Q43" i="8"/>
  <c r="R43" i="8"/>
  <c r="Q44" i="8"/>
  <c r="R44" i="8"/>
  <c r="Q45" i="8"/>
  <c r="R45" i="8"/>
  <c r="Q46" i="8"/>
  <c r="R46" i="8"/>
  <c r="Q47" i="8"/>
  <c r="R47" i="8"/>
  <c r="Q48" i="8"/>
  <c r="R48" i="8"/>
  <c r="Q49" i="8"/>
  <c r="R49" i="8"/>
  <c r="Q50" i="8"/>
  <c r="R50" i="8"/>
  <c r="Q51" i="8"/>
  <c r="R51" i="8"/>
  <c r="Q52" i="8"/>
  <c r="R52" i="8"/>
  <c r="Q53" i="8"/>
  <c r="R53" i="8"/>
  <c r="Q54" i="8"/>
  <c r="R54" i="8"/>
  <c r="Q55" i="8"/>
  <c r="R55" i="8"/>
  <c r="Q56" i="8"/>
  <c r="R56" i="8"/>
  <c r="Q57" i="8"/>
  <c r="R57" i="8"/>
  <c r="Q58" i="8"/>
  <c r="R58" i="8"/>
  <c r="Q59" i="8"/>
  <c r="R59" i="8"/>
  <c r="Q60" i="8"/>
  <c r="R60" i="8"/>
  <c r="Q61" i="8"/>
  <c r="R61" i="8"/>
  <c r="Q62" i="8"/>
  <c r="R62" i="8"/>
  <c r="Q63" i="8"/>
  <c r="R63" i="8"/>
  <c r="Q16" i="9"/>
  <c r="R16" i="9"/>
  <c r="Q17" i="9"/>
  <c r="R17" i="9"/>
  <c r="Q18" i="9"/>
  <c r="R18" i="9"/>
  <c r="Q19" i="9"/>
  <c r="R19" i="9"/>
  <c r="Q20" i="9"/>
  <c r="R20" i="9"/>
  <c r="Q21" i="9"/>
  <c r="R21" i="9"/>
  <c r="Q22" i="9"/>
  <c r="R22" i="9"/>
  <c r="Q23" i="9"/>
  <c r="R23" i="9"/>
  <c r="Q24" i="9"/>
  <c r="R24" i="9"/>
  <c r="Q25" i="9"/>
  <c r="R25" i="9"/>
  <c r="Q26" i="9"/>
  <c r="R26" i="9"/>
  <c r="Q27" i="9"/>
  <c r="R27" i="9"/>
  <c r="Q28" i="9"/>
  <c r="R28" i="9"/>
  <c r="Q29" i="9"/>
  <c r="R29" i="9"/>
  <c r="Q30" i="9"/>
  <c r="R30" i="9"/>
  <c r="Q31" i="9"/>
  <c r="R31" i="9"/>
  <c r="Q32" i="9"/>
  <c r="R32" i="9"/>
  <c r="Q33" i="9"/>
  <c r="R33" i="9"/>
  <c r="Q34" i="9"/>
  <c r="R34" i="9"/>
  <c r="Q35" i="9"/>
  <c r="R35" i="9"/>
  <c r="Q36" i="9"/>
  <c r="R36" i="9"/>
  <c r="Q37" i="9"/>
  <c r="R37" i="9"/>
  <c r="Q38" i="9"/>
  <c r="R38" i="9"/>
  <c r="Q39" i="9"/>
  <c r="R39" i="9"/>
  <c r="Q40" i="9"/>
  <c r="R40" i="9"/>
  <c r="Q41" i="9"/>
  <c r="R41" i="9"/>
  <c r="Q42" i="9"/>
  <c r="R42" i="9"/>
  <c r="Q43" i="9"/>
  <c r="R43" i="9"/>
  <c r="Q44" i="9"/>
  <c r="R44" i="9"/>
  <c r="Q45" i="9"/>
  <c r="R45" i="9"/>
  <c r="Q46" i="9"/>
  <c r="R46" i="9"/>
  <c r="Q47" i="9"/>
  <c r="R47" i="9"/>
  <c r="Q48" i="9"/>
  <c r="R48" i="9"/>
  <c r="Q49" i="9"/>
  <c r="R49" i="9"/>
  <c r="Q50" i="9"/>
  <c r="R50" i="9"/>
  <c r="Q51" i="9"/>
  <c r="R51" i="9"/>
  <c r="Q52" i="9"/>
  <c r="R52" i="9"/>
  <c r="Q53" i="9"/>
  <c r="R53" i="9"/>
  <c r="Q54" i="9"/>
  <c r="R54" i="9"/>
  <c r="Q55" i="9"/>
  <c r="R55" i="9"/>
  <c r="Q56" i="9"/>
  <c r="R56" i="9"/>
  <c r="Q57" i="9"/>
  <c r="R57" i="9"/>
  <c r="Q58" i="9"/>
  <c r="R58" i="9"/>
  <c r="Q59" i="9"/>
  <c r="R59" i="9"/>
  <c r="Q60" i="9"/>
  <c r="R60" i="9"/>
  <c r="Q61" i="9"/>
  <c r="R61" i="9"/>
  <c r="Q62" i="9"/>
  <c r="R62" i="9"/>
  <c r="Q63" i="9"/>
  <c r="R63" i="9"/>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Q62" i="10"/>
  <c r="R62" i="10"/>
  <c r="Q63" i="10"/>
  <c r="R63" i="10"/>
  <c r="Q16" i="11"/>
  <c r="R16" i="11"/>
  <c r="Q17" i="11"/>
  <c r="R17" i="11"/>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Q37" i="11"/>
  <c r="R37" i="11"/>
  <c r="Q38" i="11"/>
  <c r="R38" i="11"/>
  <c r="Q39" i="11"/>
  <c r="R39" i="11"/>
  <c r="Q40" i="11"/>
  <c r="R40" i="11"/>
  <c r="Q41" i="11"/>
  <c r="R41" i="11"/>
  <c r="Q42" i="11"/>
  <c r="R42" i="11"/>
  <c r="Q43" i="11"/>
  <c r="R43" i="11"/>
  <c r="Q44" i="11"/>
  <c r="R44" i="11"/>
  <c r="Q45" i="11"/>
  <c r="R45" i="11"/>
  <c r="Q46" i="11"/>
  <c r="R46" i="11"/>
  <c r="Q47" i="11"/>
  <c r="R47" i="11"/>
  <c r="Q48" i="11"/>
  <c r="R48" i="11"/>
  <c r="Q49" i="11"/>
  <c r="R49" i="11"/>
  <c r="Q50" i="11"/>
  <c r="R50" i="11"/>
  <c r="Q51" i="11"/>
  <c r="R51" i="11"/>
  <c r="Q52" i="11"/>
  <c r="R52" i="11"/>
  <c r="Q53" i="11"/>
  <c r="R53" i="11"/>
  <c r="Q54" i="11"/>
  <c r="R54" i="11"/>
  <c r="Q55" i="11"/>
  <c r="R55" i="11"/>
  <c r="Q56" i="11"/>
  <c r="R56" i="11"/>
  <c r="Q57" i="11"/>
  <c r="R57" i="11"/>
  <c r="Q58" i="11"/>
  <c r="R58" i="11"/>
  <c r="Q59" i="11"/>
  <c r="R59" i="11"/>
  <c r="Q60" i="11"/>
  <c r="R60" i="11"/>
  <c r="Q61" i="11"/>
  <c r="R61" i="11"/>
  <c r="Q62" i="11"/>
  <c r="R62" i="11"/>
  <c r="Q63" i="11"/>
  <c r="R63" i="11"/>
  <c r="Q16" i="12"/>
  <c r="R16" i="12"/>
  <c r="Q17" i="12"/>
  <c r="R17" i="12"/>
  <c r="Q18" i="12"/>
  <c r="R18" i="12"/>
  <c r="Q19" i="12"/>
  <c r="R19" i="12"/>
  <c r="Q20" i="12"/>
  <c r="R20" i="12"/>
  <c r="Q21" i="12"/>
  <c r="R21" i="12"/>
  <c r="Q22" i="12"/>
  <c r="R22" i="12"/>
  <c r="Q23" i="12"/>
  <c r="R23" i="12"/>
  <c r="Q24" i="12"/>
  <c r="R24" i="12"/>
  <c r="Q25" i="12"/>
  <c r="R25" i="12"/>
  <c r="Q26" i="12"/>
  <c r="R26" i="12"/>
  <c r="Q27" i="12"/>
  <c r="R27" i="12"/>
  <c r="Q28" i="12"/>
  <c r="R28" i="12"/>
  <c r="Q29" i="12"/>
  <c r="R29" i="12"/>
  <c r="Q30" i="12"/>
  <c r="R30" i="12"/>
  <c r="Q31" i="12"/>
  <c r="R31" i="12"/>
  <c r="Q32" i="12"/>
  <c r="R32" i="12"/>
  <c r="Q33" i="12"/>
  <c r="R33" i="12"/>
  <c r="Q34" i="12"/>
  <c r="R34" i="12"/>
  <c r="Q35" i="12"/>
  <c r="R35" i="12"/>
  <c r="Q36" i="12"/>
  <c r="R36" i="12"/>
  <c r="Q37" i="12"/>
  <c r="R37" i="12"/>
  <c r="Q38" i="12"/>
  <c r="R38" i="12"/>
  <c r="Q39" i="12"/>
  <c r="R39" i="12"/>
  <c r="Q40" i="12"/>
  <c r="R40" i="12"/>
  <c r="Q41" i="12"/>
  <c r="R41" i="12"/>
  <c r="Q42" i="12"/>
  <c r="R42" i="12"/>
  <c r="Q43" i="12"/>
  <c r="R43" i="12"/>
  <c r="Q44" i="12"/>
  <c r="R44" i="12"/>
  <c r="Q45" i="12"/>
  <c r="R45" i="12"/>
  <c r="Q46" i="12"/>
  <c r="R46" i="12"/>
  <c r="Q47" i="12"/>
  <c r="R47" i="12"/>
  <c r="Q48" i="12"/>
  <c r="R48" i="12"/>
  <c r="Q49" i="12"/>
  <c r="R49" i="12"/>
  <c r="Q50" i="12"/>
  <c r="R50" i="12"/>
  <c r="Q51" i="12"/>
  <c r="R51" i="12"/>
  <c r="Q52" i="12"/>
  <c r="R52" i="12"/>
  <c r="Q53" i="12"/>
  <c r="R53" i="12"/>
  <c r="Q54" i="12"/>
  <c r="R54" i="12"/>
  <c r="Q55" i="12"/>
  <c r="R55" i="12"/>
  <c r="Q56" i="12"/>
  <c r="R56" i="12"/>
  <c r="Q57" i="12"/>
  <c r="R57" i="12"/>
  <c r="Q58" i="12"/>
  <c r="R58" i="12"/>
  <c r="Q59" i="12"/>
  <c r="R59" i="12"/>
  <c r="Q60" i="12"/>
  <c r="R60" i="12"/>
  <c r="Q61" i="12"/>
  <c r="R61" i="12"/>
  <c r="Q62" i="12"/>
  <c r="R62" i="12"/>
  <c r="Q63" i="12"/>
  <c r="R63" i="12"/>
  <c r="Q16" i="13"/>
  <c r="R16" i="13"/>
  <c r="R17" i="13"/>
  <c r="Q18" i="13"/>
  <c r="R18" i="13"/>
  <c r="Q19" i="13"/>
  <c r="R19" i="13"/>
  <c r="Q20" i="13"/>
  <c r="R20" i="13"/>
  <c r="Q21" i="13"/>
  <c r="R21" i="13"/>
  <c r="R22" i="13"/>
  <c r="Q23" i="13"/>
  <c r="R23" i="13"/>
  <c r="Q24" i="13"/>
  <c r="R24" i="13"/>
  <c r="Q25" i="13"/>
  <c r="R25" i="13"/>
  <c r="Q26" i="13"/>
  <c r="R26" i="13"/>
  <c r="Q27" i="13"/>
  <c r="R27" i="13"/>
  <c r="R28" i="13"/>
  <c r="Q29" i="13"/>
  <c r="R29" i="13"/>
  <c r="Q30" i="13"/>
  <c r="R30" i="13"/>
  <c r="R31" i="13"/>
  <c r="Q32" i="13"/>
  <c r="R32" i="13"/>
  <c r="Q33" i="13"/>
  <c r="R33" i="13"/>
  <c r="Q34" i="13"/>
  <c r="R34" i="13"/>
  <c r="Q35" i="13"/>
  <c r="R35" i="13"/>
  <c r="Q36" i="13"/>
  <c r="R36" i="13"/>
  <c r="Q37" i="13"/>
  <c r="R37" i="13"/>
  <c r="Q38" i="13"/>
  <c r="R38" i="13"/>
  <c r="Q39" i="13"/>
  <c r="R39" i="13"/>
  <c r="Q40" i="13"/>
  <c r="R40" i="13"/>
  <c r="Q41" i="13"/>
  <c r="R41" i="13"/>
  <c r="Q42" i="13"/>
  <c r="R42" i="13"/>
  <c r="Q43" i="13"/>
  <c r="R43" i="13"/>
  <c r="Q44" i="13"/>
  <c r="R44" i="13"/>
  <c r="Q45" i="13"/>
  <c r="R45" i="13"/>
  <c r="Q46" i="13"/>
  <c r="R46" i="13"/>
  <c r="Q47" i="13"/>
  <c r="R47" i="13"/>
  <c r="Q48" i="13"/>
  <c r="R48" i="13"/>
  <c r="Q49" i="13"/>
  <c r="R49" i="13"/>
  <c r="Q50" i="13"/>
  <c r="R50" i="13"/>
  <c r="Q51" i="13"/>
  <c r="R51" i="13"/>
  <c r="Q52" i="13"/>
  <c r="R52" i="13"/>
  <c r="Q53" i="13"/>
  <c r="R53" i="13"/>
  <c r="Q54" i="13"/>
  <c r="R54" i="13"/>
  <c r="Q55" i="13"/>
  <c r="R55" i="13"/>
  <c r="Q56" i="13"/>
  <c r="R56" i="13"/>
  <c r="Q57" i="13"/>
  <c r="R57" i="13"/>
  <c r="Q58" i="13"/>
  <c r="R58" i="13"/>
  <c r="Q59" i="13"/>
  <c r="R59" i="13"/>
  <c r="Q60" i="13"/>
  <c r="R60" i="13"/>
  <c r="Q61" i="13"/>
  <c r="R61" i="13"/>
  <c r="Q62" i="13"/>
  <c r="R62" i="13"/>
  <c r="Q63" i="13"/>
  <c r="R63" i="13"/>
  <c r="Q16" i="14"/>
  <c r="R16" i="14"/>
  <c r="Q17" i="14"/>
  <c r="R17" i="14"/>
  <c r="Q18" i="14"/>
  <c r="R18" i="14"/>
  <c r="R19" i="14"/>
  <c r="R20" i="14"/>
  <c r="Q21" i="14"/>
  <c r="R21" i="14"/>
  <c r="R22" i="14"/>
  <c r="Q23" i="14"/>
  <c r="R23" i="14"/>
  <c r="R24" i="14"/>
  <c r="Q25" i="14"/>
  <c r="R25" i="14"/>
  <c r="Q26" i="14"/>
  <c r="R26" i="14"/>
  <c r="Q27" i="14"/>
  <c r="R27" i="14"/>
  <c r="R28" i="14"/>
  <c r="Q29" i="14"/>
  <c r="R29" i="14"/>
  <c r="Q30" i="14"/>
  <c r="R30" i="14"/>
  <c r="R31" i="14"/>
  <c r="Q32" i="14"/>
  <c r="R32" i="14"/>
  <c r="Q33" i="14"/>
  <c r="R33" i="14"/>
  <c r="Q34" i="14"/>
  <c r="R34" i="14"/>
  <c r="Q35" i="14"/>
  <c r="R35" i="14"/>
  <c r="Q36" i="14"/>
  <c r="R36" i="14"/>
  <c r="Q37" i="14"/>
  <c r="R37" i="14"/>
  <c r="Q38" i="14"/>
  <c r="R38" i="14"/>
  <c r="Q39" i="14"/>
  <c r="R39" i="14"/>
  <c r="Q40" i="14"/>
  <c r="R40" i="14"/>
  <c r="Q41" i="14"/>
  <c r="R41" i="14"/>
  <c r="Q42" i="14"/>
  <c r="R42" i="14"/>
  <c r="Q43" i="14"/>
  <c r="R43" i="14"/>
  <c r="Q44" i="14"/>
  <c r="R44" i="14"/>
  <c r="Q45" i="14"/>
  <c r="R45" i="14"/>
  <c r="Q46" i="14"/>
  <c r="R46" i="14"/>
  <c r="Q47" i="14"/>
  <c r="R47" i="14"/>
  <c r="Q48" i="14"/>
  <c r="R48" i="14"/>
  <c r="Q49" i="14"/>
  <c r="R49" i="14"/>
  <c r="Q50" i="14"/>
  <c r="R50" i="14"/>
  <c r="Q51" i="14"/>
  <c r="R51" i="14"/>
  <c r="Q52" i="14"/>
  <c r="R52" i="14"/>
  <c r="Q53" i="14"/>
  <c r="R53" i="14"/>
  <c r="Q54" i="14"/>
  <c r="R54" i="14"/>
  <c r="Q55" i="14"/>
  <c r="R55" i="14"/>
  <c r="Q56" i="14"/>
  <c r="R56" i="14"/>
  <c r="Q57" i="14"/>
  <c r="R57" i="14"/>
  <c r="Q58" i="14"/>
  <c r="R58" i="14"/>
  <c r="Q59" i="14"/>
  <c r="R59" i="14"/>
  <c r="Q60" i="14"/>
  <c r="R60" i="14"/>
  <c r="Q61" i="14"/>
  <c r="R61" i="14"/>
  <c r="Q62" i="14"/>
  <c r="R62" i="14"/>
  <c r="Q63" i="14"/>
  <c r="R63" i="14"/>
  <c r="Q16" i="15"/>
  <c r="R16" i="15"/>
  <c r="Q17" i="15"/>
  <c r="R17" i="15"/>
  <c r="Q18" i="15"/>
  <c r="R18" i="15"/>
  <c r="Q19" i="15"/>
  <c r="R19" i="15"/>
  <c r="Q20" i="15"/>
  <c r="R20" i="15"/>
  <c r="Q21" i="15"/>
  <c r="R21" i="15"/>
  <c r="Q22" i="15"/>
  <c r="R22" i="15"/>
  <c r="Q23" i="15"/>
  <c r="R23" i="15"/>
  <c r="Q24" i="15"/>
  <c r="R24" i="15"/>
  <c r="Q25" i="15"/>
  <c r="R25" i="15"/>
  <c r="Q26" i="15"/>
  <c r="R26" i="15"/>
  <c r="Q27" i="15"/>
  <c r="R27" i="15"/>
  <c r="Q28" i="15"/>
  <c r="R28" i="15"/>
  <c r="Q29" i="15"/>
  <c r="R29" i="15"/>
  <c r="Q30" i="15"/>
  <c r="R30" i="15"/>
  <c r="Q31" i="15"/>
  <c r="R31" i="15"/>
  <c r="Q32" i="15"/>
  <c r="R32" i="15"/>
  <c r="Q33" i="15"/>
  <c r="R33" i="15"/>
  <c r="Q34" i="15"/>
  <c r="R34" i="15"/>
  <c r="Q35" i="15"/>
  <c r="R35" i="15"/>
  <c r="Q36" i="15"/>
  <c r="R36" i="15"/>
  <c r="Q37" i="15"/>
  <c r="R37" i="15"/>
  <c r="Q38" i="15"/>
  <c r="R38" i="15"/>
  <c r="Q39" i="15"/>
  <c r="R39" i="15"/>
  <c r="Q40" i="15"/>
  <c r="R40" i="15"/>
  <c r="Q41" i="15"/>
  <c r="R41" i="15"/>
  <c r="Q42" i="15"/>
  <c r="R42" i="15"/>
  <c r="Q43" i="15"/>
  <c r="R43" i="15"/>
  <c r="Q44" i="15"/>
  <c r="R44" i="15"/>
  <c r="Q45" i="15"/>
  <c r="R45" i="15"/>
  <c r="Q46" i="15"/>
  <c r="R46" i="15"/>
  <c r="Q47" i="15"/>
  <c r="R47" i="15"/>
  <c r="Q48" i="15"/>
  <c r="R48" i="15"/>
  <c r="Q49" i="15"/>
  <c r="R49" i="15"/>
  <c r="Q50" i="15"/>
  <c r="R50" i="15"/>
  <c r="Q51" i="15"/>
  <c r="R51" i="15"/>
  <c r="Q52" i="15"/>
  <c r="R52" i="15"/>
  <c r="Q53" i="15"/>
  <c r="R53" i="15"/>
  <c r="Q54" i="15"/>
  <c r="R54" i="15"/>
  <c r="Q55" i="15"/>
  <c r="R55" i="15"/>
  <c r="Q56" i="15"/>
  <c r="R56" i="15"/>
  <c r="Q57" i="15"/>
  <c r="R57" i="15"/>
  <c r="Q58" i="15"/>
  <c r="R58" i="15"/>
  <c r="Q59" i="15"/>
  <c r="R59" i="15"/>
  <c r="Q60" i="15"/>
  <c r="R60" i="15"/>
  <c r="Q61" i="15"/>
  <c r="R61" i="15"/>
  <c r="Q62" i="15"/>
  <c r="R62" i="15"/>
  <c r="Q63" i="15"/>
  <c r="R63" i="15"/>
  <c r="Q16" i="16"/>
  <c r="R16" i="16"/>
  <c r="Q17" i="16"/>
  <c r="R17" i="16"/>
  <c r="Q18" i="16"/>
  <c r="R18" i="16"/>
  <c r="R19" i="16"/>
  <c r="Q20" i="16"/>
  <c r="R20" i="16"/>
  <c r="Q21" i="16"/>
  <c r="R21" i="16"/>
  <c r="R22" i="16"/>
  <c r="Q23" i="16"/>
  <c r="R23" i="16"/>
  <c r="Q24" i="16"/>
  <c r="R24" i="16"/>
  <c r="Q25" i="16"/>
  <c r="R25" i="16"/>
  <c r="Q26" i="16"/>
  <c r="R26" i="16"/>
  <c r="Q27" i="16"/>
  <c r="R27" i="16"/>
  <c r="Q28" i="16"/>
  <c r="R28" i="16"/>
  <c r="Q29" i="16"/>
  <c r="R29" i="16"/>
  <c r="Q30" i="16"/>
  <c r="R30" i="16"/>
  <c r="R31" i="16"/>
  <c r="R32" i="16"/>
  <c r="Q33" i="16"/>
  <c r="R33" i="16"/>
  <c r="Q34" i="16"/>
  <c r="R34" i="16"/>
  <c r="Q35" i="16"/>
  <c r="R35" i="16"/>
  <c r="Q36" i="16"/>
  <c r="R36" i="16"/>
  <c r="Q37" i="16"/>
  <c r="R37" i="16"/>
  <c r="Q38" i="16"/>
  <c r="R38" i="16"/>
  <c r="Q39" i="16"/>
  <c r="R39" i="16"/>
  <c r="Q40" i="16"/>
  <c r="R40" i="16"/>
  <c r="Q41" i="16"/>
  <c r="R41" i="16"/>
  <c r="Q42" i="16"/>
  <c r="R42" i="16"/>
  <c r="Q43" i="16"/>
  <c r="R43" i="16"/>
  <c r="Q44" i="16"/>
  <c r="R44" i="16"/>
  <c r="Q45" i="16"/>
  <c r="R45" i="16"/>
  <c r="Q46" i="16"/>
  <c r="R46" i="16"/>
  <c r="Q47" i="16"/>
  <c r="R47" i="16"/>
  <c r="Q48" i="16"/>
  <c r="R48" i="16"/>
  <c r="Q49" i="16"/>
  <c r="R49" i="16"/>
  <c r="Q50" i="16"/>
  <c r="R50" i="16"/>
  <c r="Q51" i="16"/>
  <c r="R51" i="16"/>
  <c r="Q52" i="16"/>
  <c r="R52" i="16"/>
  <c r="Q53" i="16"/>
  <c r="R53" i="16"/>
  <c r="Q54" i="16"/>
  <c r="R54" i="16"/>
  <c r="Q55" i="16"/>
  <c r="R55" i="16"/>
  <c r="Q56" i="16"/>
  <c r="R56" i="16"/>
  <c r="Q57" i="16"/>
  <c r="R57" i="16"/>
  <c r="Q58" i="16"/>
  <c r="R58" i="16"/>
  <c r="Q59" i="16"/>
  <c r="R59" i="16"/>
  <c r="Q60" i="16"/>
  <c r="R60" i="16"/>
  <c r="Q61" i="16"/>
  <c r="R61" i="16"/>
  <c r="Q62" i="16"/>
  <c r="R62" i="16"/>
  <c r="Q63" i="16"/>
  <c r="R63" i="16"/>
  <c r="Q16" i="17"/>
  <c r="R16" i="17"/>
  <c r="Q17" i="17"/>
  <c r="R17" i="17"/>
  <c r="Q18" i="17"/>
  <c r="R18" i="17"/>
  <c r="R19" i="17"/>
  <c r="Q20" i="17"/>
  <c r="R20" i="17"/>
  <c r="R21" i="17"/>
  <c r="R22" i="17"/>
  <c r="Q23" i="17"/>
  <c r="R23" i="17"/>
  <c r="Q24" i="17"/>
  <c r="R24" i="17"/>
  <c r="Q25" i="17"/>
  <c r="R25" i="17"/>
  <c r="Q26" i="17"/>
  <c r="R26" i="17"/>
  <c r="Q27" i="17"/>
  <c r="R27" i="17"/>
  <c r="Q28" i="17"/>
  <c r="R28" i="17"/>
  <c r="Q29" i="17"/>
  <c r="R29" i="17"/>
  <c r="R30" i="17"/>
  <c r="R31" i="17"/>
  <c r="Q32" i="17"/>
  <c r="R32" i="17"/>
  <c r="Q33" i="17"/>
  <c r="R33" i="17"/>
  <c r="Q34" i="17"/>
  <c r="R34" i="17"/>
  <c r="Q35" i="17"/>
  <c r="R35" i="17"/>
  <c r="Q36" i="17"/>
  <c r="R36" i="17"/>
  <c r="Q37" i="17"/>
  <c r="R37" i="17"/>
  <c r="Q38" i="17"/>
  <c r="R38" i="17"/>
  <c r="Q39" i="17"/>
  <c r="R39" i="17"/>
  <c r="Q40" i="17"/>
  <c r="R40" i="17"/>
  <c r="Q41" i="17"/>
  <c r="R41" i="17"/>
  <c r="Q42" i="17"/>
  <c r="R42" i="17"/>
  <c r="Q43" i="17"/>
  <c r="R43" i="17"/>
  <c r="Q44" i="17"/>
  <c r="R44" i="17"/>
  <c r="Q45" i="17"/>
  <c r="R45" i="17"/>
  <c r="Q46" i="17"/>
  <c r="R46" i="17"/>
  <c r="Q47" i="17"/>
  <c r="R47" i="17"/>
  <c r="Q48" i="17"/>
  <c r="R48" i="17"/>
  <c r="Q49" i="17"/>
  <c r="R49" i="17"/>
  <c r="Q50" i="17"/>
  <c r="R50" i="17"/>
  <c r="Q51" i="17"/>
  <c r="R51" i="17"/>
  <c r="Q52" i="17"/>
  <c r="R52" i="17"/>
  <c r="Q53" i="17"/>
  <c r="R53" i="17"/>
  <c r="Q54" i="17"/>
  <c r="R54" i="17"/>
  <c r="Q55" i="17"/>
  <c r="R55" i="17"/>
  <c r="Q56" i="17"/>
  <c r="R56" i="17"/>
  <c r="Q57" i="17"/>
  <c r="R57" i="17"/>
  <c r="Q58" i="17"/>
  <c r="R58" i="17"/>
  <c r="Q59" i="17"/>
  <c r="R59" i="17"/>
  <c r="Q60" i="17"/>
  <c r="R60" i="17"/>
  <c r="Q61" i="17"/>
  <c r="R61" i="17"/>
  <c r="Q62" i="17"/>
  <c r="R62" i="17"/>
  <c r="Q63" i="17"/>
  <c r="R63" i="17"/>
  <c r="Q16" i="18"/>
  <c r="R16" i="18"/>
  <c r="Q17" i="18"/>
  <c r="R17" i="18"/>
  <c r="Q18" i="18"/>
  <c r="R18" i="18"/>
  <c r="Q19" i="18"/>
  <c r="R19" i="18"/>
  <c r="Q20" i="18"/>
  <c r="R20" i="18"/>
  <c r="Q21" i="18"/>
  <c r="R21" i="18"/>
  <c r="Q22" i="18"/>
  <c r="R22" i="18"/>
  <c r="Q23" i="18"/>
  <c r="R23" i="18"/>
  <c r="Q24" i="18"/>
  <c r="R24" i="18"/>
  <c r="Q25" i="18"/>
  <c r="R25" i="18"/>
  <c r="Q26" i="18"/>
  <c r="R26" i="18"/>
  <c r="Q27" i="18"/>
  <c r="R27" i="18"/>
  <c r="Q28" i="18"/>
  <c r="R28" i="18"/>
  <c r="Q29" i="18"/>
  <c r="R29" i="18"/>
  <c r="Q30" i="18"/>
  <c r="R30" i="18"/>
  <c r="Q31" i="18"/>
  <c r="R31" i="18"/>
  <c r="Q32" i="18"/>
  <c r="R32" i="18"/>
  <c r="Q33" i="18"/>
  <c r="R33" i="18"/>
  <c r="Q34" i="18"/>
  <c r="R34" i="18"/>
  <c r="Q35" i="18"/>
  <c r="R35" i="18"/>
  <c r="Q36" i="18"/>
  <c r="R36" i="18"/>
  <c r="Q37" i="18"/>
  <c r="R37" i="18"/>
  <c r="Q38" i="18"/>
  <c r="R38" i="18"/>
  <c r="Q39" i="18"/>
  <c r="R39" i="18"/>
  <c r="Q40" i="18"/>
  <c r="R40" i="18"/>
  <c r="Q41" i="18"/>
  <c r="R41" i="18"/>
  <c r="Q42" i="18"/>
  <c r="R42" i="18"/>
  <c r="Q43" i="18"/>
  <c r="R43" i="18"/>
  <c r="Q44" i="18"/>
  <c r="R44" i="18"/>
  <c r="Q45" i="18"/>
  <c r="R45" i="18"/>
  <c r="Q46" i="18"/>
  <c r="R46" i="18"/>
  <c r="Q47" i="18"/>
  <c r="R47" i="18"/>
  <c r="Q48" i="18"/>
  <c r="R48" i="18"/>
  <c r="Q49" i="18"/>
  <c r="R49" i="18"/>
  <c r="Q50" i="18"/>
  <c r="R50" i="18"/>
  <c r="Q51" i="18"/>
  <c r="R51" i="18"/>
  <c r="Q52" i="18"/>
  <c r="R52" i="18"/>
  <c r="Q53" i="18"/>
  <c r="R53" i="18"/>
  <c r="Q54" i="18"/>
  <c r="R54" i="18"/>
  <c r="Q55" i="18"/>
  <c r="R55" i="18"/>
  <c r="Q56" i="18"/>
  <c r="R56" i="18"/>
  <c r="Q57" i="18"/>
  <c r="R57" i="18"/>
  <c r="Q58" i="18"/>
  <c r="R58" i="18"/>
  <c r="Q59" i="18"/>
  <c r="R59" i="18"/>
  <c r="Q60" i="18"/>
  <c r="R60" i="18"/>
  <c r="Q61" i="18"/>
  <c r="R61" i="18"/>
  <c r="Q62" i="18"/>
  <c r="R62" i="18"/>
  <c r="Q63" i="18"/>
  <c r="R63" i="18"/>
  <c r="Q16" i="4"/>
  <c r="R16" i="4"/>
  <c r="Q17" i="4"/>
  <c r="R17" i="4"/>
  <c r="Q18" i="4"/>
  <c r="R18" i="4"/>
  <c r="Q19" i="4"/>
  <c r="R19" i="4"/>
  <c r="Q20" i="4"/>
  <c r="R20" i="4"/>
  <c r="Q21" i="4"/>
  <c r="R21" i="4"/>
  <c r="Q22" i="4"/>
  <c r="R22" i="4"/>
  <c r="Q23" i="4"/>
  <c r="R23" i="4"/>
  <c r="Q24" i="4"/>
  <c r="R24" i="4"/>
  <c r="Q25" i="4"/>
  <c r="R25" i="4"/>
  <c r="Q26" i="4"/>
  <c r="R26" i="4"/>
  <c r="Q27" i="4"/>
  <c r="R27" i="4"/>
  <c r="Q28" i="4"/>
  <c r="R28" i="4"/>
  <c r="Q29" i="4"/>
  <c r="R29" i="4"/>
  <c r="Q30" i="4"/>
  <c r="R30" i="4"/>
  <c r="Q31" i="4"/>
  <c r="R31" i="4"/>
  <c r="Q32" i="4"/>
  <c r="R32" i="4"/>
  <c r="Q33" i="4"/>
  <c r="R33" i="4"/>
  <c r="Q34" i="4"/>
  <c r="R34" i="4"/>
  <c r="Q35" i="4"/>
  <c r="R35" i="4"/>
  <c r="Q36" i="4"/>
  <c r="R36" i="4"/>
  <c r="Q37" i="4"/>
  <c r="R37" i="4"/>
  <c r="Q38" i="4"/>
  <c r="R38" i="4"/>
  <c r="Q39" i="4"/>
  <c r="R39" i="4"/>
  <c r="Q40" i="4"/>
  <c r="R40" i="4"/>
  <c r="Q41" i="4"/>
  <c r="R41" i="4"/>
  <c r="Q42" i="4"/>
  <c r="R42" i="4"/>
  <c r="Q43" i="4"/>
  <c r="R43" i="4"/>
  <c r="Q44" i="4"/>
  <c r="R44" i="4"/>
  <c r="Q45" i="4"/>
  <c r="R45" i="4"/>
  <c r="Q46" i="4"/>
  <c r="R46" i="4"/>
  <c r="Q47" i="4"/>
  <c r="R47" i="4"/>
  <c r="Q48" i="4"/>
  <c r="R48" i="4"/>
  <c r="Q49" i="4"/>
  <c r="R49" i="4"/>
  <c r="Q50" i="4"/>
  <c r="R50" i="4"/>
  <c r="Q51" i="4"/>
  <c r="R51" i="4"/>
  <c r="Q52" i="4"/>
  <c r="R52" i="4"/>
  <c r="Q53" i="4"/>
  <c r="R53" i="4"/>
  <c r="Q54" i="4"/>
  <c r="R54" i="4"/>
  <c r="Q55" i="4"/>
  <c r="R55" i="4"/>
  <c r="Q56" i="4"/>
  <c r="R56" i="4"/>
  <c r="Q57" i="4"/>
  <c r="R57" i="4"/>
  <c r="Q58" i="4"/>
  <c r="R58" i="4"/>
  <c r="Q59" i="4"/>
  <c r="R59" i="4"/>
  <c r="Q60" i="4"/>
  <c r="R60" i="4"/>
  <c r="Q61" i="4"/>
  <c r="R61" i="4"/>
  <c r="Q62" i="4"/>
  <c r="R62" i="4"/>
  <c r="Q63" i="4"/>
  <c r="R63" i="4"/>
  <c r="R15" i="5"/>
  <c r="R15" i="6"/>
  <c r="R15" i="7"/>
  <c r="R15" i="8"/>
  <c r="R15" i="9"/>
  <c r="R15" i="10"/>
  <c r="R15" i="11"/>
  <c r="R15" i="12"/>
  <c r="R15" i="13"/>
  <c r="R15" i="14"/>
  <c r="R15" i="15"/>
  <c r="R15" i="16"/>
  <c r="R15" i="17"/>
  <c r="R15" i="18"/>
  <c r="R15" i="4"/>
  <c r="Q15" i="5"/>
  <c r="Q15" i="6"/>
  <c r="Q15" i="7"/>
  <c r="Q15" i="8"/>
  <c r="Q15" i="9"/>
  <c r="Q15" i="10"/>
  <c r="Q15" i="11"/>
  <c r="Q15" i="12"/>
  <c r="Q15" i="13"/>
  <c r="Q15" i="14"/>
  <c r="Q15" i="15"/>
  <c r="Q15" i="16"/>
  <c r="Q15" i="17"/>
  <c r="Q15" i="18"/>
  <c r="Q15" i="4"/>
  <c r="T5" i="4"/>
  <c r="T6" i="4"/>
  <c r="T7" i="4"/>
  <c r="T8" i="4"/>
  <c r="T9" i="4"/>
  <c r="T5" i="5"/>
  <c r="T6" i="5"/>
  <c r="T7" i="5"/>
  <c r="T8" i="5"/>
  <c r="T9" i="5"/>
  <c r="T5" i="6"/>
  <c r="T6" i="6"/>
  <c r="T7" i="6"/>
  <c r="T8" i="6"/>
  <c r="T9" i="6"/>
  <c r="T5" i="7"/>
  <c r="T6" i="7"/>
  <c r="T7" i="7"/>
  <c r="T8" i="7"/>
  <c r="T9" i="7"/>
  <c r="T5" i="8"/>
  <c r="T6" i="8"/>
  <c r="T7" i="8"/>
  <c r="T8" i="8"/>
  <c r="T9" i="8"/>
  <c r="T5" i="9"/>
  <c r="T6" i="9"/>
  <c r="T7" i="9"/>
  <c r="T8" i="9"/>
  <c r="T9" i="9"/>
  <c r="T5" i="10"/>
  <c r="T6" i="10"/>
  <c r="T7" i="10"/>
  <c r="T8" i="10"/>
  <c r="T9" i="10"/>
  <c r="T5" i="11"/>
  <c r="T6" i="11"/>
  <c r="T7" i="11"/>
  <c r="T8" i="11"/>
  <c r="T9" i="11"/>
  <c r="T5" i="12"/>
  <c r="T6" i="12"/>
  <c r="T7" i="12"/>
  <c r="T8" i="12"/>
  <c r="T9" i="12"/>
  <c r="T5" i="13"/>
  <c r="T6" i="13"/>
  <c r="T7" i="13"/>
  <c r="T8" i="13"/>
  <c r="T9" i="13"/>
  <c r="T5" i="14"/>
  <c r="T6" i="14"/>
  <c r="T7" i="14"/>
  <c r="T8" i="14"/>
  <c r="T9" i="14"/>
  <c r="T5" i="15"/>
  <c r="T6" i="15"/>
  <c r="T7" i="15"/>
  <c r="T8" i="15"/>
  <c r="T9" i="15"/>
  <c r="T5" i="16"/>
  <c r="T6" i="16"/>
  <c r="T7" i="16"/>
  <c r="T8" i="16"/>
  <c r="T9" i="16"/>
  <c r="T5" i="17"/>
  <c r="T6" i="17"/>
  <c r="T7" i="17"/>
  <c r="T8" i="17"/>
  <c r="T9" i="17"/>
  <c r="T5" i="18"/>
  <c r="T6" i="18"/>
  <c r="T7" i="18"/>
  <c r="T8" i="18"/>
  <c r="T9" i="18"/>
  <c r="T3" i="4"/>
  <c r="T3" i="5"/>
  <c r="T3" i="6"/>
  <c r="T3" i="7"/>
  <c r="T3" i="8"/>
  <c r="T3" i="9"/>
  <c r="T3" i="10"/>
  <c r="T3" i="11"/>
  <c r="T3" i="12"/>
  <c r="T3" i="13"/>
  <c r="T3" i="14"/>
  <c r="T3" i="15"/>
  <c r="T3" i="16"/>
  <c r="T3" i="17"/>
  <c r="T3" i="18"/>
  <c r="S4" i="4"/>
  <c r="S5" i="4"/>
  <c r="S6" i="4"/>
  <c r="S7" i="4"/>
  <c r="S8" i="4"/>
  <c r="S9" i="4"/>
  <c r="S4" i="5"/>
  <c r="S5" i="5"/>
  <c r="S6" i="5"/>
  <c r="S7" i="5"/>
  <c r="S8" i="5"/>
  <c r="S9" i="5"/>
  <c r="S4" i="6"/>
  <c r="S5" i="6"/>
  <c r="S6" i="6"/>
  <c r="S7" i="6"/>
  <c r="S8" i="6"/>
  <c r="S9" i="6"/>
  <c r="S4" i="7"/>
  <c r="S5" i="7"/>
  <c r="S6" i="7"/>
  <c r="S7" i="7"/>
  <c r="S8" i="7"/>
  <c r="S9" i="7"/>
  <c r="S4" i="8"/>
  <c r="S5" i="8"/>
  <c r="S6" i="8"/>
  <c r="S7" i="8"/>
  <c r="S8" i="8"/>
  <c r="S9" i="8"/>
  <c r="S4" i="9"/>
  <c r="S5" i="9"/>
  <c r="S6" i="9"/>
  <c r="S7" i="9"/>
  <c r="S8" i="9"/>
  <c r="S9" i="9"/>
  <c r="S4" i="10"/>
  <c r="S5" i="10"/>
  <c r="S6" i="10"/>
  <c r="S7" i="10"/>
  <c r="S8" i="10"/>
  <c r="S9" i="10"/>
  <c r="S4" i="11"/>
  <c r="S5" i="11"/>
  <c r="S6" i="11"/>
  <c r="S7" i="11"/>
  <c r="S8" i="11"/>
  <c r="S9" i="11"/>
  <c r="S4" i="12"/>
  <c r="S5" i="12"/>
  <c r="S6" i="12"/>
  <c r="S7" i="12"/>
  <c r="S8" i="12"/>
  <c r="S9" i="12"/>
  <c r="S4" i="13"/>
  <c r="S5" i="13"/>
  <c r="S6" i="13"/>
  <c r="S7" i="13"/>
  <c r="S8" i="13"/>
  <c r="S9" i="13"/>
  <c r="S4" i="14"/>
  <c r="S5" i="14"/>
  <c r="S6" i="14"/>
  <c r="S7" i="14"/>
  <c r="S8" i="14"/>
  <c r="S9" i="14"/>
  <c r="S4" i="15"/>
  <c r="S5" i="15"/>
  <c r="S6" i="15"/>
  <c r="S7" i="15"/>
  <c r="S8" i="15"/>
  <c r="S9" i="15"/>
  <c r="S4" i="16"/>
  <c r="S5" i="16"/>
  <c r="S6" i="16"/>
  <c r="S7" i="16"/>
  <c r="S8" i="16"/>
  <c r="S9" i="16"/>
  <c r="S4" i="17"/>
  <c r="S5" i="17"/>
  <c r="S6" i="17"/>
  <c r="S7" i="17"/>
  <c r="S8" i="17"/>
  <c r="S9" i="17"/>
  <c r="S4" i="18"/>
  <c r="S5" i="18"/>
  <c r="S6" i="18"/>
  <c r="S7" i="18"/>
  <c r="S8" i="18"/>
  <c r="S9" i="18"/>
  <c r="R4" i="4"/>
  <c r="R5" i="4"/>
  <c r="R6" i="4"/>
  <c r="R7" i="4"/>
  <c r="R8" i="4"/>
  <c r="R4" i="5"/>
  <c r="R5" i="5"/>
  <c r="R6" i="5"/>
  <c r="R7" i="5"/>
  <c r="R8" i="5"/>
  <c r="R4" i="6"/>
  <c r="R5" i="6"/>
  <c r="R6" i="6"/>
  <c r="R7" i="6"/>
  <c r="R8" i="6"/>
  <c r="R4" i="7"/>
  <c r="R5" i="7"/>
  <c r="R6" i="7"/>
  <c r="R7" i="7"/>
  <c r="R8" i="7"/>
  <c r="R4" i="8"/>
  <c r="R5" i="8"/>
  <c r="R6" i="8"/>
  <c r="R7" i="8"/>
  <c r="R8" i="8"/>
  <c r="R4" i="9"/>
  <c r="R5" i="9"/>
  <c r="R6" i="9"/>
  <c r="R7" i="9"/>
  <c r="R8" i="9"/>
  <c r="R4" i="10"/>
  <c r="R5" i="10"/>
  <c r="R6" i="10"/>
  <c r="R7" i="10"/>
  <c r="R8" i="10"/>
  <c r="R4" i="11"/>
  <c r="R5" i="11"/>
  <c r="R6" i="11"/>
  <c r="R7" i="11"/>
  <c r="R8" i="11"/>
  <c r="R4" i="12"/>
  <c r="R5" i="12"/>
  <c r="R6" i="12"/>
  <c r="R7" i="12"/>
  <c r="R8" i="12"/>
  <c r="R4" i="13"/>
  <c r="R5" i="13"/>
  <c r="R6" i="13"/>
  <c r="R7" i="13"/>
  <c r="R8" i="13"/>
  <c r="R4" i="14"/>
  <c r="R5" i="14"/>
  <c r="R6" i="14"/>
  <c r="R7" i="14"/>
  <c r="R8" i="14"/>
  <c r="R4" i="15"/>
  <c r="R5" i="15"/>
  <c r="R6" i="15"/>
  <c r="R7" i="15"/>
  <c r="R8" i="15"/>
  <c r="R4" i="16"/>
  <c r="R5" i="16"/>
  <c r="R6" i="16"/>
  <c r="R7" i="16"/>
  <c r="R8" i="16"/>
  <c r="R4" i="17"/>
  <c r="R5" i="17"/>
  <c r="R6" i="17"/>
  <c r="R7" i="17"/>
  <c r="R8" i="17"/>
  <c r="R4" i="18"/>
  <c r="R5" i="18"/>
  <c r="R6" i="18"/>
  <c r="R7" i="18"/>
  <c r="R8" i="18"/>
  <c r="T2" i="4"/>
  <c r="T2" i="5"/>
  <c r="T2" i="6"/>
  <c r="T2" i="7"/>
  <c r="T2" i="8"/>
  <c r="T2" i="9"/>
  <c r="T2" i="10"/>
  <c r="T2" i="11"/>
  <c r="T2" i="12"/>
  <c r="T2" i="13"/>
  <c r="T2" i="14"/>
  <c r="T2" i="15"/>
  <c r="T2" i="16"/>
  <c r="T2" i="17"/>
  <c r="T2" i="18"/>
  <c r="J20" i="2"/>
  <c r="E18" i="2"/>
  <c r="T4" i="5"/>
  <c r="F18" i="2" l="1"/>
  <c r="T10" i="13" s="1"/>
  <c r="T11" i="4"/>
  <c r="T11" i="6"/>
  <c r="T11" i="8"/>
  <c r="T11" i="10"/>
  <c r="T11" i="12"/>
  <c r="T11" i="14"/>
  <c r="T11" i="16"/>
  <c r="T11" i="18"/>
  <c r="T11" i="15"/>
  <c r="T11" i="11"/>
  <c r="T11" i="7"/>
  <c r="T11" i="17"/>
  <c r="T11" i="13"/>
  <c r="T11" i="9"/>
  <c r="T11" i="5"/>
  <c r="T4" i="18"/>
  <c r="T4" i="16"/>
  <c r="T4" i="14"/>
  <c r="T4" i="12"/>
  <c r="T4" i="10"/>
  <c r="T4" i="8"/>
  <c r="T4" i="6"/>
  <c r="T4" i="4"/>
  <c r="T4" i="17"/>
  <c r="T4" i="15"/>
  <c r="T4" i="13"/>
  <c r="T4" i="11"/>
  <c r="T4" i="9"/>
  <c r="T4" i="7"/>
  <c r="F15" i="4"/>
  <c r="T10" i="14" l="1"/>
  <c r="T10" i="11"/>
  <c r="T10" i="15"/>
  <c r="T10" i="4"/>
  <c r="T10" i="16"/>
  <c r="T10" i="5"/>
  <c r="T10" i="17"/>
  <c r="T10" i="8"/>
  <c r="T10" i="6"/>
  <c r="T10" i="9"/>
  <c r="T10" i="18"/>
  <c r="T10" i="12"/>
  <c r="T10" i="7"/>
  <c r="T10" i="10"/>
  <c r="K14" i="2"/>
  <c r="I14" i="2"/>
  <c r="N230" i="34" l="1"/>
  <c r="E2" i="7"/>
  <c r="O15" i="4" l="1"/>
  <c r="P15" i="4" s="1"/>
  <c r="P14" i="34"/>
  <c r="L35" i="3"/>
  <c r="K35" i="3"/>
  <c r="J35" i="3"/>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Q31" i="17" s="1"/>
  <c r="F30" i="17"/>
  <c r="Q30" i="17" s="1"/>
  <c r="F29" i="17"/>
  <c r="F28" i="17"/>
  <c r="F27" i="17"/>
  <c r="F26" i="17"/>
  <c r="F25" i="17"/>
  <c r="F24" i="17"/>
  <c r="F23" i="17"/>
  <c r="F22" i="17"/>
  <c r="Q22" i="17" s="1"/>
  <c r="F21" i="17"/>
  <c r="Q21" i="17" s="1"/>
  <c r="F20" i="17"/>
  <c r="F19" i="17"/>
  <c r="Q19" i="17" s="1"/>
  <c r="F18" i="17"/>
  <c r="F17" i="17"/>
  <c r="F16" i="17"/>
  <c r="F15" i="17"/>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Q32" i="16" s="1"/>
  <c r="F31" i="16"/>
  <c r="Q31" i="16" s="1"/>
  <c r="F30" i="16"/>
  <c r="F29" i="16"/>
  <c r="F28" i="16"/>
  <c r="F27" i="16"/>
  <c r="F26" i="16"/>
  <c r="F25" i="16"/>
  <c r="F24" i="16"/>
  <c r="F23" i="16"/>
  <c r="F22" i="16"/>
  <c r="Q22" i="16" s="1"/>
  <c r="F21" i="16"/>
  <c r="F20" i="16"/>
  <c r="F19" i="16"/>
  <c r="Q19" i="16" s="1"/>
  <c r="F18" i="16"/>
  <c r="F17" i="16"/>
  <c r="F16" i="16"/>
  <c r="F15" i="16"/>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Q31" i="14" s="1"/>
  <c r="F30" i="14"/>
  <c r="F29" i="14"/>
  <c r="F28" i="14"/>
  <c r="Q28" i="14" s="1"/>
  <c r="F27" i="14"/>
  <c r="F26" i="14"/>
  <c r="F25" i="14"/>
  <c r="F24" i="14"/>
  <c r="Q24" i="14" s="1"/>
  <c r="F23" i="14"/>
  <c r="F22" i="14"/>
  <c r="Q22" i="14" s="1"/>
  <c r="F21" i="14"/>
  <c r="F20" i="14"/>
  <c r="Q20" i="14" s="1"/>
  <c r="F19" i="14"/>
  <c r="Q19" i="14" s="1"/>
  <c r="F18" i="14"/>
  <c r="F17" i="14"/>
  <c r="F16" i="14"/>
  <c r="F15" i="14"/>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Q31" i="13" s="1"/>
  <c r="F30" i="13"/>
  <c r="F29" i="13"/>
  <c r="F28" i="13"/>
  <c r="Q28" i="13" s="1"/>
  <c r="F27" i="13"/>
  <c r="F26" i="13"/>
  <c r="F25" i="13"/>
  <c r="F24" i="13"/>
  <c r="F23" i="13"/>
  <c r="F22" i="13"/>
  <c r="Q22" i="13" s="1"/>
  <c r="F21" i="13"/>
  <c r="F20" i="13"/>
  <c r="F19" i="13"/>
  <c r="F18" i="13"/>
  <c r="F17" i="13"/>
  <c r="Q17" i="13" s="1"/>
  <c r="F16" i="13"/>
  <c r="F15" i="13"/>
  <c r="F51" i="10"/>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63" i="10"/>
  <c r="F62" i="10"/>
  <c r="F61" i="10"/>
  <c r="F60" i="10"/>
  <c r="F59" i="10"/>
  <c r="F58" i="10"/>
  <c r="F57" i="10"/>
  <c r="F56" i="10"/>
  <c r="F55" i="10"/>
  <c r="F54" i="10"/>
  <c r="F53" i="10"/>
  <c r="F52"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32" i="6"/>
  <c r="F31" i="6"/>
  <c r="F30" i="6"/>
  <c r="F29" i="6"/>
  <c r="F28" i="6"/>
  <c r="F27" i="6"/>
  <c r="F26" i="6"/>
  <c r="F25" i="6"/>
  <c r="F24" i="6"/>
  <c r="F23" i="6"/>
  <c r="F22" i="6"/>
  <c r="F21" i="6"/>
  <c r="F20" i="6"/>
  <c r="F19" i="6"/>
  <c r="F18" i="6"/>
  <c r="F17" i="6"/>
  <c r="F16" i="6"/>
  <c r="F15" i="6"/>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R3" i="18"/>
  <c r="S19" i="19"/>
  <c r="R19" i="19"/>
  <c r="I19" i="19"/>
  <c r="H19" i="19"/>
  <c r="G19" i="19"/>
  <c r="S19" i="20"/>
  <c r="R19" i="20"/>
  <c r="I19" i="20"/>
  <c r="H19" i="20"/>
  <c r="G19" i="20"/>
  <c r="S19" i="21"/>
  <c r="R19" i="21"/>
  <c r="I19" i="21"/>
  <c r="H19" i="21"/>
  <c r="G19" i="21"/>
  <c r="S19" i="22"/>
  <c r="R19" i="22"/>
  <c r="I19" i="22"/>
  <c r="H19" i="22"/>
  <c r="G19" i="22"/>
  <c r="S19" i="23"/>
  <c r="R19" i="23"/>
  <c r="I19" i="23"/>
  <c r="H19" i="23"/>
  <c r="G19" i="23"/>
  <c r="S19" i="24"/>
  <c r="R19" i="24"/>
  <c r="I19" i="24"/>
  <c r="H19" i="24"/>
  <c r="G19" i="24"/>
  <c r="S19" i="25"/>
  <c r="R19" i="25"/>
  <c r="I19" i="25"/>
  <c r="H19" i="25"/>
  <c r="G19" i="25"/>
  <c r="S19" i="26"/>
  <c r="R19" i="26"/>
  <c r="I19" i="26"/>
  <c r="H19" i="26"/>
  <c r="G19" i="26"/>
  <c r="S19" i="27"/>
  <c r="R19" i="27"/>
  <c r="I19" i="27"/>
  <c r="H19" i="27"/>
  <c r="G19" i="27"/>
  <c r="S19" i="28"/>
  <c r="R19" i="28"/>
  <c r="I19" i="28"/>
  <c r="H19" i="28"/>
  <c r="G19" i="28"/>
  <c r="S19" i="29"/>
  <c r="R19" i="29"/>
  <c r="I19" i="29"/>
  <c r="H19" i="29"/>
  <c r="G19" i="29"/>
  <c r="S19" i="30"/>
  <c r="R19" i="30"/>
  <c r="I19" i="30"/>
  <c r="H19" i="30"/>
  <c r="G19" i="30"/>
  <c r="S19" i="31"/>
  <c r="R19" i="31"/>
  <c r="I19" i="31"/>
  <c r="H19" i="31"/>
  <c r="G19" i="31"/>
  <c r="S19" i="32"/>
  <c r="R19" i="32"/>
  <c r="I19" i="32"/>
  <c r="H19" i="32"/>
  <c r="G19" i="32"/>
  <c r="S19" i="33"/>
  <c r="R19" i="33"/>
  <c r="I19" i="33"/>
  <c r="N7" i="33"/>
  <c r="H19" i="33"/>
  <c r="G19" i="33"/>
  <c r="O17" i="4"/>
  <c r="P17" i="4" s="1"/>
  <c r="O16" i="4"/>
  <c r="P16" i="4" s="1"/>
  <c r="L34" i="3"/>
  <c r="D2" i="3"/>
  <c r="I1" i="34" s="1"/>
  <c r="E2" i="4"/>
  <c r="D3" i="3"/>
  <c r="I2" i="6" s="1"/>
  <c r="R2" i="4"/>
  <c r="S2" i="4"/>
  <c r="R3" i="4"/>
  <c r="S3" i="4"/>
  <c r="D4" i="3"/>
  <c r="F6" i="8" s="1"/>
  <c r="D5" i="3"/>
  <c r="F7" i="6" s="1"/>
  <c r="Z7" i="4"/>
  <c r="AA7" i="4"/>
  <c r="S10" i="8"/>
  <c r="R11" i="4"/>
  <c r="S11" i="4"/>
  <c r="R12" i="4"/>
  <c r="S12" i="4"/>
  <c r="B15" i="4"/>
  <c r="C15" i="4"/>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B16" i="4"/>
  <c r="C16" i="4"/>
  <c r="D16" i="4"/>
  <c r="B17" i="4"/>
  <c r="C17" i="4"/>
  <c r="D17" i="4"/>
  <c r="B18" i="4"/>
  <c r="C18" i="4"/>
  <c r="D18" i="4"/>
  <c r="O18" i="4"/>
  <c r="P18" i="4" s="1"/>
  <c r="B19" i="4"/>
  <c r="C19" i="4"/>
  <c r="D19" i="4"/>
  <c r="O19" i="4"/>
  <c r="B20" i="4"/>
  <c r="C20" i="4"/>
  <c r="D20" i="4"/>
  <c r="O20" i="4"/>
  <c r="B21" i="4"/>
  <c r="C21" i="4"/>
  <c r="D21" i="4"/>
  <c r="O21" i="4"/>
  <c r="P21" i="4" s="1"/>
  <c r="B22" i="4"/>
  <c r="C22" i="4"/>
  <c r="D22" i="4"/>
  <c r="O22" i="4"/>
  <c r="P22" i="4" s="1"/>
  <c r="B23" i="4"/>
  <c r="C23" i="4"/>
  <c r="D23" i="4"/>
  <c r="O23" i="4"/>
  <c r="B24" i="4"/>
  <c r="C24" i="4"/>
  <c r="D24" i="4"/>
  <c r="O24" i="4"/>
  <c r="B25" i="4"/>
  <c r="C25" i="4"/>
  <c r="D25" i="4"/>
  <c r="O25" i="4"/>
  <c r="P25" i="4" s="1"/>
  <c r="B26" i="4"/>
  <c r="C26" i="4"/>
  <c r="D26" i="4"/>
  <c r="O26" i="4"/>
  <c r="P26" i="4" s="1"/>
  <c r="B27" i="4"/>
  <c r="C27" i="4"/>
  <c r="D27" i="4"/>
  <c r="O27" i="4"/>
  <c r="P27" i="4" s="1"/>
  <c r="B28" i="4"/>
  <c r="C28" i="4"/>
  <c r="D28" i="4"/>
  <c r="O28" i="4"/>
  <c r="B29" i="4"/>
  <c r="C29" i="4"/>
  <c r="D29" i="4"/>
  <c r="O29" i="4"/>
  <c r="B30" i="4"/>
  <c r="C30" i="4"/>
  <c r="D30" i="4"/>
  <c r="O30" i="4"/>
  <c r="P30" i="4" s="1"/>
  <c r="B31" i="4"/>
  <c r="C31" i="4"/>
  <c r="D31" i="4"/>
  <c r="O31" i="4"/>
  <c r="P31" i="4" s="1"/>
  <c r="B32" i="4"/>
  <c r="C32" i="4"/>
  <c r="D32" i="4"/>
  <c r="O32" i="4"/>
  <c r="B33" i="4"/>
  <c r="C33" i="4"/>
  <c r="D33" i="4"/>
  <c r="O33" i="4"/>
  <c r="P33" i="4" s="1"/>
  <c r="B34" i="4"/>
  <c r="C34" i="4"/>
  <c r="D34" i="4"/>
  <c r="O34" i="4"/>
  <c r="P34" i="4" s="1"/>
  <c r="B35" i="4"/>
  <c r="C35" i="4"/>
  <c r="D35" i="4"/>
  <c r="O35" i="4"/>
  <c r="B36" i="4"/>
  <c r="C36" i="4"/>
  <c r="D36" i="4"/>
  <c r="O36" i="4"/>
  <c r="P36" i="4" s="1"/>
  <c r="B37" i="4"/>
  <c r="C37" i="4"/>
  <c r="D37" i="4"/>
  <c r="O37" i="4"/>
  <c r="P37" i="4" s="1"/>
  <c r="B38" i="4"/>
  <c r="C38" i="4"/>
  <c r="D38" i="4"/>
  <c r="O38" i="4"/>
  <c r="P38" i="4" s="1"/>
  <c r="B39" i="4"/>
  <c r="C39" i="4"/>
  <c r="D39" i="4"/>
  <c r="O39" i="4"/>
  <c r="P39" i="4" s="1"/>
  <c r="B40" i="4"/>
  <c r="C40" i="4"/>
  <c r="D40" i="4"/>
  <c r="O40" i="4"/>
  <c r="P40" i="4" s="1"/>
  <c r="B41" i="4"/>
  <c r="C41" i="4"/>
  <c r="D41" i="4"/>
  <c r="O41" i="4"/>
  <c r="P41" i="4" s="1"/>
  <c r="B42" i="4"/>
  <c r="C42" i="4"/>
  <c r="D42" i="4"/>
  <c r="O42" i="4"/>
  <c r="P42" i="4" s="1"/>
  <c r="W42" i="4" s="1"/>
  <c r="Y42" i="4" s="1"/>
  <c r="B43" i="4"/>
  <c r="C43" i="4"/>
  <c r="D43" i="4"/>
  <c r="O43" i="4"/>
  <c r="B44" i="4"/>
  <c r="C44" i="4"/>
  <c r="D44" i="4"/>
  <c r="O44" i="4"/>
  <c r="B45" i="4"/>
  <c r="C45" i="4"/>
  <c r="D45" i="4"/>
  <c r="O45" i="4"/>
  <c r="P45" i="4" s="1"/>
  <c r="B46" i="4"/>
  <c r="C46" i="4"/>
  <c r="D46" i="4"/>
  <c r="O46" i="4"/>
  <c r="B47" i="4"/>
  <c r="C47" i="4"/>
  <c r="D47" i="4"/>
  <c r="O47" i="4"/>
  <c r="B48" i="4"/>
  <c r="C48" i="4"/>
  <c r="D48" i="4"/>
  <c r="O48" i="4"/>
  <c r="P48" i="4" s="1"/>
  <c r="B49" i="4"/>
  <c r="C49" i="4"/>
  <c r="D49" i="4"/>
  <c r="O49" i="4"/>
  <c r="B50" i="4"/>
  <c r="C50" i="4"/>
  <c r="D50" i="4"/>
  <c r="O50" i="4"/>
  <c r="B51" i="4"/>
  <c r="C51" i="4"/>
  <c r="D51" i="4"/>
  <c r="O51" i="4"/>
  <c r="B52" i="4"/>
  <c r="C52" i="4"/>
  <c r="D52" i="4"/>
  <c r="O52" i="4"/>
  <c r="P52" i="4" s="1"/>
  <c r="B53" i="4"/>
  <c r="C53" i="4"/>
  <c r="D53" i="4"/>
  <c r="O53" i="4"/>
  <c r="B54" i="4"/>
  <c r="C54" i="4"/>
  <c r="D54" i="4"/>
  <c r="O54" i="4"/>
  <c r="B55" i="4"/>
  <c r="C55" i="4"/>
  <c r="D55" i="4"/>
  <c r="O55" i="4"/>
  <c r="P55" i="4" s="1"/>
  <c r="B56" i="4"/>
  <c r="C56" i="4"/>
  <c r="D56" i="4"/>
  <c r="O56" i="4"/>
  <c r="B57" i="4"/>
  <c r="C57" i="4"/>
  <c r="D57" i="4"/>
  <c r="O57" i="4"/>
  <c r="P57" i="4"/>
  <c r="B58" i="4"/>
  <c r="C58" i="4"/>
  <c r="D58" i="4"/>
  <c r="O58" i="4"/>
  <c r="B59" i="4"/>
  <c r="C59" i="4"/>
  <c r="D59" i="4"/>
  <c r="O59" i="4"/>
  <c r="B60" i="4"/>
  <c r="C60" i="4"/>
  <c r="D60" i="4"/>
  <c r="O60" i="4"/>
  <c r="B61" i="4"/>
  <c r="C61" i="4"/>
  <c r="D61" i="4"/>
  <c r="O61" i="4"/>
  <c r="P61" i="4" s="1"/>
  <c r="B62" i="4"/>
  <c r="C62" i="4"/>
  <c r="D62" i="4"/>
  <c r="O62" i="4"/>
  <c r="B63" i="4"/>
  <c r="C63" i="4"/>
  <c r="D63" i="4"/>
  <c r="O63" i="4"/>
  <c r="P63" i="4" s="1"/>
  <c r="L64" i="4"/>
  <c r="S64" i="4"/>
  <c r="T64" i="4"/>
  <c r="U64" i="4"/>
  <c r="X64" i="4"/>
  <c r="Z64" i="4"/>
  <c r="E2" i="13"/>
  <c r="R2" i="13"/>
  <c r="S2" i="13"/>
  <c r="R3" i="13"/>
  <c r="S3" i="13"/>
  <c r="Z7" i="13"/>
  <c r="AA7" i="13"/>
  <c r="R11" i="13"/>
  <c r="S11" i="13"/>
  <c r="R12" i="13"/>
  <c r="S12" i="13"/>
  <c r="B15" i="13"/>
  <c r="C15" i="13"/>
  <c r="D15" i="13"/>
  <c r="O15" i="13"/>
  <c r="P15" i="13" s="1"/>
  <c r="A16" i="13"/>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B16" i="13"/>
  <c r="C16" i="13"/>
  <c r="D16" i="13"/>
  <c r="O16" i="13"/>
  <c r="P16" i="13" s="1"/>
  <c r="B17" i="13"/>
  <c r="C17" i="13"/>
  <c r="D17" i="13"/>
  <c r="O17" i="13"/>
  <c r="P17" i="13" s="1"/>
  <c r="B18" i="13"/>
  <c r="C18" i="13"/>
  <c r="D18" i="13"/>
  <c r="O18" i="13"/>
  <c r="B19" i="13"/>
  <c r="C19" i="13"/>
  <c r="D19" i="13"/>
  <c r="O19" i="13"/>
  <c r="P19" i="13" s="1"/>
  <c r="B20" i="13"/>
  <c r="C20" i="13"/>
  <c r="D20" i="13"/>
  <c r="O20" i="13"/>
  <c r="P20" i="13" s="1"/>
  <c r="B21" i="13"/>
  <c r="C21" i="13"/>
  <c r="D21" i="13"/>
  <c r="O21" i="13"/>
  <c r="P21" i="13" s="1"/>
  <c r="B22" i="13"/>
  <c r="C22" i="13"/>
  <c r="D22" i="13"/>
  <c r="O22" i="13"/>
  <c r="P22" i="13" s="1"/>
  <c r="B23" i="13"/>
  <c r="C23" i="13"/>
  <c r="D23" i="13"/>
  <c r="O23" i="13"/>
  <c r="P23" i="13" s="1"/>
  <c r="B24" i="13"/>
  <c r="C24" i="13"/>
  <c r="D24" i="13"/>
  <c r="O24" i="13"/>
  <c r="P24" i="13" s="1"/>
  <c r="B25" i="13"/>
  <c r="C25" i="13"/>
  <c r="D25" i="13"/>
  <c r="O25" i="13"/>
  <c r="P25" i="13" s="1"/>
  <c r="B26" i="13"/>
  <c r="C26" i="13"/>
  <c r="D26" i="13"/>
  <c r="O26" i="13"/>
  <c r="B27" i="13"/>
  <c r="C27" i="13"/>
  <c r="D27" i="13"/>
  <c r="O27" i="13"/>
  <c r="P27" i="13" s="1"/>
  <c r="B28" i="13"/>
  <c r="C28" i="13"/>
  <c r="D28" i="13"/>
  <c r="O28" i="13"/>
  <c r="P28" i="13" s="1"/>
  <c r="B29" i="13"/>
  <c r="C29" i="13"/>
  <c r="D29" i="13"/>
  <c r="O29" i="13"/>
  <c r="P29" i="13" s="1"/>
  <c r="B30" i="13"/>
  <c r="C30" i="13"/>
  <c r="D30" i="13"/>
  <c r="O30" i="13"/>
  <c r="P30" i="13" s="1"/>
  <c r="B31" i="13"/>
  <c r="C31" i="13"/>
  <c r="D31" i="13"/>
  <c r="O31" i="13"/>
  <c r="P31" i="13" s="1"/>
  <c r="B32" i="13"/>
  <c r="C32" i="13"/>
  <c r="D32" i="13"/>
  <c r="O32" i="13"/>
  <c r="P32" i="13" s="1"/>
  <c r="B33" i="13"/>
  <c r="C33" i="13"/>
  <c r="D33" i="13"/>
  <c r="O33" i="13"/>
  <c r="P33" i="13" s="1"/>
  <c r="W33" i="13" s="1"/>
  <c r="Y33" i="13" s="1"/>
  <c r="B34" i="13"/>
  <c r="C34" i="13"/>
  <c r="D34" i="13"/>
  <c r="O34" i="13"/>
  <c r="P34" i="13" s="1"/>
  <c r="B35" i="13"/>
  <c r="C35" i="13"/>
  <c r="D35" i="13"/>
  <c r="O35" i="13"/>
  <c r="P35" i="13" s="1"/>
  <c r="B36" i="13"/>
  <c r="C36" i="13"/>
  <c r="D36" i="13"/>
  <c r="O36" i="13"/>
  <c r="B37" i="13"/>
  <c r="C37" i="13"/>
  <c r="D37" i="13"/>
  <c r="O37" i="13"/>
  <c r="B38" i="13"/>
  <c r="C38" i="13"/>
  <c r="D38" i="13"/>
  <c r="O38" i="13"/>
  <c r="P38" i="13" s="1"/>
  <c r="B39" i="13"/>
  <c r="C39" i="13"/>
  <c r="D39" i="13"/>
  <c r="O39" i="13"/>
  <c r="P39" i="13" s="1"/>
  <c r="B40" i="13"/>
  <c r="C40" i="13"/>
  <c r="D40" i="13"/>
  <c r="O40" i="13"/>
  <c r="P40" i="13" s="1"/>
  <c r="B41" i="13"/>
  <c r="C41" i="13"/>
  <c r="D41" i="13"/>
  <c r="O41" i="13"/>
  <c r="P41" i="13" s="1"/>
  <c r="B42" i="13"/>
  <c r="C42" i="13"/>
  <c r="D42" i="13"/>
  <c r="O42" i="13"/>
  <c r="P42" i="13" s="1"/>
  <c r="B43" i="13"/>
  <c r="C43" i="13"/>
  <c r="D43" i="13"/>
  <c r="O43" i="13"/>
  <c r="P43" i="13"/>
  <c r="B44" i="13"/>
  <c r="C44" i="13"/>
  <c r="D44" i="13"/>
  <c r="O44" i="13"/>
  <c r="P44" i="13" s="1"/>
  <c r="B45" i="13"/>
  <c r="C45" i="13"/>
  <c r="D45" i="13"/>
  <c r="O45" i="13"/>
  <c r="P45" i="13" s="1"/>
  <c r="B46" i="13"/>
  <c r="C46" i="13"/>
  <c r="D46" i="13"/>
  <c r="O46" i="13"/>
  <c r="B47" i="13"/>
  <c r="C47" i="13"/>
  <c r="D47" i="13"/>
  <c r="O47" i="13"/>
  <c r="B48" i="13"/>
  <c r="C48" i="13"/>
  <c r="D48" i="13"/>
  <c r="O48" i="13"/>
  <c r="B49" i="13"/>
  <c r="C49" i="13"/>
  <c r="D49" i="13"/>
  <c r="O49" i="13"/>
  <c r="P49" i="13"/>
  <c r="B50" i="13"/>
  <c r="C50" i="13"/>
  <c r="D50" i="13"/>
  <c r="O50" i="13"/>
  <c r="P50" i="13" s="1"/>
  <c r="B51" i="13"/>
  <c r="C51" i="13"/>
  <c r="D51" i="13"/>
  <c r="O51" i="13"/>
  <c r="P51" i="13"/>
  <c r="B52" i="13"/>
  <c r="C52" i="13"/>
  <c r="D52" i="13"/>
  <c r="O52" i="13"/>
  <c r="P52" i="13" s="1"/>
  <c r="B53" i="13"/>
  <c r="C53" i="13"/>
  <c r="D53" i="13"/>
  <c r="O53" i="13"/>
  <c r="B54" i="13"/>
  <c r="C54" i="13"/>
  <c r="D54" i="13"/>
  <c r="O54" i="13"/>
  <c r="P54" i="13" s="1"/>
  <c r="B55" i="13"/>
  <c r="C55" i="13"/>
  <c r="D55" i="13"/>
  <c r="O55" i="13"/>
  <c r="B56" i="13"/>
  <c r="C56" i="13"/>
  <c r="D56" i="13"/>
  <c r="O56" i="13"/>
  <c r="P56" i="13"/>
  <c r="B57" i="13"/>
  <c r="C57" i="13"/>
  <c r="D57" i="13"/>
  <c r="O57" i="13"/>
  <c r="P57" i="13" s="1"/>
  <c r="B58" i="13"/>
  <c r="C58" i="13"/>
  <c r="D58" i="13"/>
  <c r="O58" i="13"/>
  <c r="P58" i="13" s="1"/>
  <c r="B59" i="13"/>
  <c r="C59" i="13"/>
  <c r="D59" i="13"/>
  <c r="O59" i="13"/>
  <c r="B60" i="13"/>
  <c r="C60" i="13"/>
  <c r="D60" i="13"/>
  <c r="O60" i="13"/>
  <c r="P60" i="13" s="1"/>
  <c r="B61" i="13"/>
  <c r="C61" i="13"/>
  <c r="D61" i="13"/>
  <c r="O61" i="13"/>
  <c r="P61" i="13"/>
  <c r="B62" i="13"/>
  <c r="C62" i="13"/>
  <c r="D62" i="13"/>
  <c r="O62" i="13"/>
  <c r="B63" i="13"/>
  <c r="C63" i="13"/>
  <c r="D63" i="13"/>
  <c r="O63" i="13"/>
  <c r="L64" i="13"/>
  <c r="S64" i="13"/>
  <c r="T64" i="13"/>
  <c r="U64" i="13"/>
  <c r="X64" i="13"/>
  <c r="Z64" i="13"/>
  <c r="E2" i="14"/>
  <c r="R2" i="14"/>
  <c r="S2" i="14"/>
  <c r="R3" i="14"/>
  <c r="S3" i="14"/>
  <c r="Z7" i="14"/>
  <c r="AA7" i="14"/>
  <c r="R11" i="14"/>
  <c r="S11" i="14"/>
  <c r="R12" i="14"/>
  <c r="S12" i="14"/>
  <c r="B15" i="14"/>
  <c r="C15" i="14"/>
  <c r="D15" i="14"/>
  <c r="O15" i="14"/>
  <c r="P15" i="14" s="1"/>
  <c r="A16" i="14"/>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B16" i="14"/>
  <c r="C16" i="14"/>
  <c r="D16" i="14"/>
  <c r="O16" i="14"/>
  <c r="P16" i="14" s="1"/>
  <c r="B17" i="14"/>
  <c r="C17" i="14"/>
  <c r="D17" i="14"/>
  <c r="O17" i="14"/>
  <c r="P17" i="14" s="1"/>
  <c r="B18" i="14"/>
  <c r="C18" i="14"/>
  <c r="D18" i="14"/>
  <c r="O18" i="14"/>
  <c r="P18" i="14" s="1"/>
  <c r="B19" i="14"/>
  <c r="C19" i="14"/>
  <c r="D19" i="14"/>
  <c r="O19" i="14"/>
  <c r="B20" i="14"/>
  <c r="C20" i="14"/>
  <c r="D20" i="14"/>
  <c r="O20" i="14"/>
  <c r="B21" i="14"/>
  <c r="C21" i="14"/>
  <c r="D21" i="14"/>
  <c r="O21" i="14"/>
  <c r="P21" i="14" s="1"/>
  <c r="B22" i="14"/>
  <c r="C22" i="14"/>
  <c r="D22" i="14"/>
  <c r="O22" i="14"/>
  <c r="P22" i="14" s="1"/>
  <c r="B23" i="14"/>
  <c r="C23" i="14"/>
  <c r="D23" i="14"/>
  <c r="O23" i="14"/>
  <c r="P23" i="14" s="1"/>
  <c r="B24" i="14"/>
  <c r="C24" i="14"/>
  <c r="D24" i="14"/>
  <c r="O24" i="14"/>
  <c r="P24" i="14" s="1"/>
  <c r="B25" i="14"/>
  <c r="C25" i="14"/>
  <c r="D25" i="14"/>
  <c r="O25" i="14"/>
  <c r="P25" i="14" s="1"/>
  <c r="B26" i="14"/>
  <c r="C26" i="14"/>
  <c r="D26" i="14"/>
  <c r="O26" i="14"/>
  <c r="B27" i="14"/>
  <c r="C27" i="14"/>
  <c r="D27" i="14"/>
  <c r="O27" i="14"/>
  <c r="P27" i="14" s="1"/>
  <c r="B28" i="14"/>
  <c r="C28" i="14"/>
  <c r="D28" i="14"/>
  <c r="O28" i="14"/>
  <c r="B29" i="14"/>
  <c r="C29" i="14"/>
  <c r="D29" i="14"/>
  <c r="O29" i="14"/>
  <c r="P29" i="14" s="1"/>
  <c r="B30" i="14"/>
  <c r="C30" i="14"/>
  <c r="D30" i="14"/>
  <c r="O30" i="14"/>
  <c r="P30" i="14" s="1"/>
  <c r="B31" i="14"/>
  <c r="C31" i="14"/>
  <c r="D31" i="14"/>
  <c r="O31" i="14"/>
  <c r="P31" i="14" s="1"/>
  <c r="B32" i="14"/>
  <c r="C32" i="14"/>
  <c r="D32" i="14"/>
  <c r="O32" i="14"/>
  <c r="B33" i="14"/>
  <c r="C33" i="14"/>
  <c r="D33" i="14"/>
  <c r="O33" i="14"/>
  <c r="P33" i="14" s="1"/>
  <c r="B34" i="14"/>
  <c r="C34" i="14"/>
  <c r="D34" i="14"/>
  <c r="O34" i="14"/>
  <c r="P34" i="14"/>
  <c r="B35" i="14"/>
  <c r="C35" i="14"/>
  <c r="D35" i="14"/>
  <c r="O35" i="14"/>
  <c r="P35" i="14" s="1"/>
  <c r="B36" i="14"/>
  <c r="C36" i="14"/>
  <c r="D36" i="14"/>
  <c r="O36" i="14"/>
  <c r="P36" i="14" s="1"/>
  <c r="B37" i="14"/>
  <c r="C37" i="14"/>
  <c r="D37" i="14"/>
  <c r="O37" i="14"/>
  <c r="B38" i="14"/>
  <c r="C38" i="14"/>
  <c r="D38" i="14"/>
  <c r="O38" i="14"/>
  <c r="P38" i="14" s="1"/>
  <c r="B39" i="14"/>
  <c r="C39" i="14"/>
  <c r="D39" i="14"/>
  <c r="O39" i="14"/>
  <c r="P39" i="14" s="1"/>
  <c r="B40" i="14"/>
  <c r="C40" i="14"/>
  <c r="D40" i="14"/>
  <c r="O40" i="14"/>
  <c r="P40" i="14" s="1"/>
  <c r="B41" i="14"/>
  <c r="C41" i="14"/>
  <c r="D41" i="14"/>
  <c r="O41" i="14"/>
  <c r="P41" i="14" s="1"/>
  <c r="B42" i="14"/>
  <c r="C42" i="14"/>
  <c r="D42" i="14"/>
  <c r="O42" i="14"/>
  <c r="P42" i="14"/>
  <c r="B43" i="14"/>
  <c r="C43" i="14"/>
  <c r="D43" i="14"/>
  <c r="O43" i="14"/>
  <c r="B44" i="14"/>
  <c r="C44" i="14"/>
  <c r="D44" i="14"/>
  <c r="O44" i="14"/>
  <c r="B45" i="14"/>
  <c r="C45" i="14"/>
  <c r="D45" i="14"/>
  <c r="O45" i="14"/>
  <c r="P45" i="14" s="1"/>
  <c r="B46" i="14"/>
  <c r="C46" i="14"/>
  <c r="D46" i="14"/>
  <c r="O46" i="14"/>
  <c r="P46" i="14" s="1"/>
  <c r="B47" i="14"/>
  <c r="C47" i="14"/>
  <c r="D47" i="14"/>
  <c r="O47" i="14"/>
  <c r="P47" i="14" s="1"/>
  <c r="B48" i="14"/>
  <c r="C48" i="14"/>
  <c r="D48" i="14"/>
  <c r="O48" i="14"/>
  <c r="P48" i="14" s="1"/>
  <c r="B49" i="14"/>
  <c r="C49" i="14"/>
  <c r="D49" i="14"/>
  <c r="O49" i="14"/>
  <c r="B50" i="14"/>
  <c r="C50" i="14"/>
  <c r="D50" i="14"/>
  <c r="O50" i="14"/>
  <c r="P50" i="14" s="1"/>
  <c r="B51" i="14"/>
  <c r="C51" i="14"/>
  <c r="D51" i="14"/>
  <c r="O51" i="14"/>
  <c r="P51" i="14" s="1"/>
  <c r="B52" i="14"/>
  <c r="C52" i="14"/>
  <c r="D52" i="14"/>
  <c r="O52" i="14"/>
  <c r="B53" i="14"/>
  <c r="C53" i="14"/>
  <c r="D53" i="14"/>
  <c r="O53" i="14"/>
  <c r="P53" i="14" s="1"/>
  <c r="B54" i="14"/>
  <c r="C54" i="14"/>
  <c r="D54" i="14"/>
  <c r="O54" i="14"/>
  <c r="B55" i="14"/>
  <c r="C55" i="14"/>
  <c r="D55" i="14"/>
  <c r="O55" i="14"/>
  <c r="P55" i="14"/>
  <c r="B56" i="14"/>
  <c r="C56" i="14"/>
  <c r="D56" i="14"/>
  <c r="O56" i="14"/>
  <c r="P56" i="14" s="1"/>
  <c r="W56" i="14" s="1"/>
  <c r="Y56" i="14" s="1"/>
  <c r="B57" i="14"/>
  <c r="C57" i="14"/>
  <c r="D57" i="14"/>
  <c r="O57" i="14"/>
  <c r="P57" i="14" s="1"/>
  <c r="B58" i="14"/>
  <c r="C58" i="14"/>
  <c r="D58" i="14"/>
  <c r="O58" i="14"/>
  <c r="P58" i="14"/>
  <c r="B59" i="14"/>
  <c r="C59" i="14"/>
  <c r="D59" i="14"/>
  <c r="O59" i="14"/>
  <c r="B60" i="14"/>
  <c r="C60" i="14"/>
  <c r="D60" i="14"/>
  <c r="O60" i="14"/>
  <c r="B61" i="14"/>
  <c r="C61" i="14"/>
  <c r="D61" i="14"/>
  <c r="O61" i="14"/>
  <c r="P61" i="14" s="1"/>
  <c r="B62" i="14"/>
  <c r="C62" i="14"/>
  <c r="D62" i="14"/>
  <c r="O62" i="14"/>
  <c r="P62" i="14" s="1"/>
  <c r="W62" i="14" s="1"/>
  <c r="Y62" i="14" s="1"/>
  <c r="B63" i="14"/>
  <c r="C63" i="14"/>
  <c r="D63" i="14"/>
  <c r="O63" i="14"/>
  <c r="P63" i="14" s="1"/>
  <c r="L64" i="14"/>
  <c r="S64" i="14"/>
  <c r="T64" i="14"/>
  <c r="U64" i="14"/>
  <c r="X64" i="14"/>
  <c r="Z64" i="14"/>
  <c r="E2" i="15"/>
  <c r="R2" i="15"/>
  <c r="S2" i="15"/>
  <c r="R3" i="15"/>
  <c r="S3" i="15"/>
  <c r="Z7" i="15"/>
  <c r="AA7" i="15"/>
  <c r="R11" i="15"/>
  <c r="S11" i="15"/>
  <c r="R12" i="15"/>
  <c r="S12" i="15"/>
  <c r="B15" i="15"/>
  <c r="C15" i="15"/>
  <c r="D15" i="15"/>
  <c r="O15" i="15"/>
  <c r="P15" i="15" s="1"/>
  <c r="A16" i="15"/>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B16" i="15"/>
  <c r="C16" i="15"/>
  <c r="D16" i="15"/>
  <c r="O16" i="15"/>
  <c r="P16" i="15" s="1"/>
  <c r="B17" i="15"/>
  <c r="C17" i="15"/>
  <c r="D17" i="15"/>
  <c r="O17" i="15"/>
  <c r="P17" i="15" s="1"/>
  <c r="B18" i="15"/>
  <c r="C18" i="15"/>
  <c r="D18" i="15"/>
  <c r="O18" i="15"/>
  <c r="B19" i="15"/>
  <c r="C19" i="15"/>
  <c r="D19" i="15"/>
  <c r="O19" i="15"/>
  <c r="P19" i="15" s="1"/>
  <c r="B20" i="15"/>
  <c r="C20" i="15"/>
  <c r="D20" i="15"/>
  <c r="O20" i="15"/>
  <c r="P20" i="15" s="1"/>
  <c r="B21" i="15"/>
  <c r="C21" i="15"/>
  <c r="D21" i="15"/>
  <c r="O21" i="15"/>
  <c r="P21" i="15" s="1"/>
  <c r="B22" i="15"/>
  <c r="C22" i="15"/>
  <c r="D22" i="15"/>
  <c r="O22" i="15"/>
  <c r="P22" i="15" s="1"/>
  <c r="B23" i="15"/>
  <c r="C23" i="15"/>
  <c r="D23" i="15"/>
  <c r="O23" i="15"/>
  <c r="P23" i="15" s="1"/>
  <c r="B24" i="15"/>
  <c r="C24" i="15"/>
  <c r="D24" i="15"/>
  <c r="O24" i="15"/>
  <c r="P24" i="15" s="1"/>
  <c r="B25" i="15"/>
  <c r="C25" i="15"/>
  <c r="D25" i="15"/>
  <c r="O25" i="15"/>
  <c r="P25" i="15" s="1"/>
  <c r="B26" i="15"/>
  <c r="C26" i="15"/>
  <c r="D26" i="15"/>
  <c r="O26" i="15"/>
  <c r="P26" i="15" s="1"/>
  <c r="B27" i="15"/>
  <c r="C27" i="15"/>
  <c r="D27" i="15"/>
  <c r="O27" i="15"/>
  <c r="P27" i="15" s="1"/>
  <c r="B28" i="15"/>
  <c r="C28" i="15"/>
  <c r="D28" i="15"/>
  <c r="O28" i="15"/>
  <c r="P28" i="15" s="1"/>
  <c r="B29" i="15"/>
  <c r="C29" i="15"/>
  <c r="D29" i="15"/>
  <c r="O29" i="15"/>
  <c r="P29" i="15" s="1"/>
  <c r="B30" i="15"/>
  <c r="C30" i="15"/>
  <c r="D30" i="15"/>
  <c r="O30" i="15"/>
  <c r="P30" i="15" s="1"/>
  <c r="B31" i="15"/>
  <c r="C31" i="15"/>
  <c r="D31" i="15"/>
  <c r="O31" i="15"/>
  <c r="P31" i="15" s="1"/>
  <c r="B32" i="15"/>
  <c r="C32" i="15"/>
  <c r="D32" i="15"/>
  <c r="O32" i="15"/>
  <c r="P32" i="15" s="1"/>
  <c r="B33" i="15"/>
  <c r="C33" i="15"/>
  <c r="D33" i="15"/>
  <c r="O33" i="15"/>
  <c r="P33" i="15" s="1"/>
  <c r="B34" i="15"/>
  <c r="C34" i="15"/>
  <c r="D34" i="15"/>
  <c r="O34" i="15"/>
  <c r="P34" i="15" s="1"/>
  <c r="B35" i="15"/>
  <c r="C35" i="15"/>
  <c r="D35" i="15"/>
  <c r="O35" i="15"/>
  <c r="P35" i="15" s="1"/>
  <c r="B36" i="15"/>
  <c r="C36" i="15"/>
  <c r="D36" i="15"/>
  <c r="O36" i="15"/>
  <c r="P36" i="15" s="1"/>
  <c r="B37" i="15"/>
  <c r="C37" i="15"/>
  <c r="D37" i="15"/>
  <c r="O37" i="15"/>
  <c r="P37" i="15" s="1"/>
  <c r="B38" i="15"/>
  <c r="C38" i="15"/>
  <c r="D38" i="15"/>
  <c r="O38" i="15"/>
  <c r="P38" i="15" s="1"/>
  <c r="B39" i="15"/>
  <c r="C39" i="15"/>
  <c r="D39" i="15"/>
  <c r="O39" i="15"/>
  <c r="P39" i="15" s="1"/>
  <c r="B40" i="15"/>
  <c r="C40" i="15"/>
  <c r="D40" i="15"/>
  <c r="O40" i="15"/>
  <c r="P40" i="15" s="1"/>
  <c r="B41" i="15"/>
  <c r="C41" i="15"/>
  <c r="D41" i="15"/>
  <c r="O41" i="15"/>
  <c r="P41" i="15" s="1"/>
  <c r="B42" i="15"/>
  <c r="C42" i="15"/>
  <c r="D42" i="15"/>
  <c r="O42" i="15"/>
  <c r="B43" i="15"/>
  <c r="C43" i="15"/>
  <c r="D43" i="15"/>
  <c r="O43" i="15"/>
  <c r="P43" i="15" s="1"/>
  <c r="B44" i="15"/>
  <c r="C44" i="15"/>
  <c r="D44" i="15"/>
  <c r="O44" i="15"/>
  <c r="B45" i="15"/>
  <c r="C45" i="15"/>
  <c r="D45" i="15"/>
  <c r="O45" i="15"/>
  <c r="B46" i="15"/>
  <c r="C46" i="15"/>
  <c r="D46" i="15"/>
  <c r="O46" i="15"/>
  <c r="P46" i="15" s="1"/>
  <c r="B47" i="15"/>
  <c r="C47" i="15"/>
  <c r="D47" i="15"/>
  <c r="O47" i="15"/>
  <c r="P47" i="15"/>
  <c r="B48" i="15"/>
  <c r="C48" i="15"/>
  <c r="D48" i="15"/>
  <c r="O48" i="15"/>
  <c r="B49" i="15"/>
  <c r="C49" i="15"/>
  <c r="D49" i="15"/>
  <c r="O49" i="15"/>
  <c r="P49" i="15" s="1"/>
  <c r="B50" i="15"/>
  <c r="C50" i="15"/>
  <c r="D50" i="15"/>
  <c r="O50" i="15"/>
  <c r="B51" i="15"/>
  <c r="C51" i="15"/>
  <c r="D51" i="15"/>
  <c r="O51" i="15"/>
  <c r="P51" i="15"/>
  <c r="B52" i="15"/>
  <c r="C52" i="15"/>
  <c r="D52" i="15"/>
  <c r="O52" i="15"/>
  <c r="B53" i="15"/>
  <c r="C53" i="15"/>
  <c r="D53" i="15"/>
  <c r="O53" i="15"/>
  <c r="B54" i="15"/>
  <c r="C54" i="15"/>
  <c r="D54" i="15"/>
  <c r="O54" i="15"/>
  <c r="P54" i="15" s="1"/>
  <c r="B55" i="15"/>
  <c r="C55" i="15"/>
  <c r="D55" i="15"/>
  <c r="O55" i="15"/>
  <c r="P55" i="15" s="1"/>
  <c r="B56" i="15"/>
  <c r="C56" i="15"/>
  <c r="D56" i="15"/>
  <c r="O56" i="15"/>
  <c r="P56" i="15" s="1"/>
  <c r="B57" i="15"/>
  <c r="C57" i="15"/>
  <c r="D57" i="15"/>
  <c r="O57" i="15"/>
  <c r="P57" i="15" s="1"/>
  <c r="B58" i="15"/>
  <c r="C58" i="15"/>
  <c r="D58" i="15"/>
  <c r="O58" i="15"/>
  <c r="P58" i="15" s="1"/>
  <c r="B59" i="15"/>
  <c r="C59" i="15"/>
  <c r="D59" i="15"/>
  <c r="O59" i="15"/>
  <c r="B60" i="15"/>
  <c r="C60" i="15"/>
  <c r="D60" i="15"/>
  <c r="O60" i="15"/>
  <c r="P60" i="15" s="1"/>
  <c r="B61" i="15"/>
  <c r="C61" i="15"/>
  <c r="D61" i="15"/>
  <c r="O61" i="15"/>
  <c r="P61" i="15" s="1"/>
  <c r="B62" i="15"/>
  <c r="C62" i="15"/>
  <c r="D62" i="15"/>
  <c r="O62" i="15"/>
  <c r="B63" i="15"/>
  <c r="C63" i="15"/>
  <c r="D63" i="15"/>
  <c r="O63" i="15"/>
  <c r="P63" i="15" s="1"/>
  <c r="L64" i="15"/>
  <c r="S64" i="15"/>
  <c r="T64" i="15"/>
  <c r="U64" i="15"/>
  <c r="X64" i="15"/>
  <c r="Z64" i="15"/>
  <c r="E2" i="16"/>
  <c r="R2" i="16"/>
  <c r="S2" i="16"/>
  <c r="R3" i="16"/>
  <c r="S3" i="16"/>
  <c r="Z7" i="16"/>
  <c r="AA7" i="16"/>
  <c r="R11" i="16"/>
  <c r="S11" i="16"/>
  <c r="R12" i="16"/>
  <c r="S12" i="16"/>
  <c r="B15" i="16"/>
  <c r="C15" i="16"/>
  <c r="D15" i="16"/>
  <c r="O15" i="16"/>
  <c r="P15" i="16" s="1"/>
  <c r="A16" i="16"/>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B16" i="16"/>
  <c r="C16" i="16"/>
  <c r="D16" i="16"/>
  <c r="O16" i="16"/>
  <c r="P16" i="16" s="1"/>
  <c r="B17" i="16"/>
  <c r="C17" i="16"/>
  <c r="D17" i="16"/>
  <c r="O17" i="16"/>
  <c r="P17" i="16" s="1"/>
  <c r="B18" i="16"/>
  <c r="C18" i="16"/>
  <c r="D18" i="16"/>
  <c r="O18" i="16"/>
  <c r="B19" i="16"/>
  <c r="C19" i="16"/>
  <c r="D19" i="16"/>
  <c r="O19" i="16"/>
  <c r="P19" i="16" s="1"/>
  <c r="B20" i="16"/>
  <c r="C20" i="16"/>
  <c r="D20" i="16"/>
  <c r="O20" i="16"/>
  <c r="P20" i="16" s="1"/>
  <c r="B21" i="16"/>
  <c r="C21" i="16"/>
  <c r="D21" i="16"/>
  <c r="O21" i="16"/>
  <c r="P21" i="16" s="1"/>
  <c r="B22" i="16"/>
  <c r="C22" i="16"/>
  <c r="D22" i="16"/>
  <c r="O22" i="16"/>
  <c r="P22" i="16" s="1"/>
  <c r="B23" i="16"/>
  <c r="C23" i="16"/>
  <c r="D23" i="16"/>
  <c r="O23" i="16"/>
  <c r="P23" i="16" s="1"/>
  <c r="B24" i="16"/>
  <c r="C24" i="16"/>
  <c r="D24" i="16"/>
  <c r="O24" i="16"/>
  <c r="P24" i="16" s="1"/>
  <c r="B25" i="16"/>
  <c r="C25" i="16"/>
  <c r="D25" i="16"/>
  <c r="O25" i="16"/>
  <c r="P25" i="16" s="1"/>
  <c r="B26" i="16"/>
  <c r="C26" i="16"/>
  <c r="D26" i="16"/>
  <c r="O26" i="16"/>
  <c r="P26" i="16" s="1"/>
  <c r="B27" i="16"/>
  <c r="C27" i="16"/>
  <c r="D27" i="16"/>
  <c r="O27" i="16"/>
  <c r="P27" i="16" s="1"/>
  <c r="B28" i="16"/>
  <c r="C28" i="16"/>
  <c r="D28" i="16"/>
  <c r="O28" i="16"/>
  <c r="P28" i="16" s="1"/>
  <c r="B29" i="16"/>
  <c r="C29" i="16"/>
  <c r="D29" i="16"/>
  <c r="O29" i="16"/>
  <c r="P29" i="16" s="1"/>
  <c r="B30" i="16"/>
  <c r="C30" i="16"/>
  <c r="D30" i="16"/>
  <c r="O30" i="16"/>
  <c r="P30" i="16" s="1"/>
  <c r="W30" i="16" s="1"/>
  <c r="Y30" i="16" s="1"/>
  <c r="B31" i="16"/>
  <c r="C31" i="16"/>
  <c r="D31" i="16"/>
  <c r="O31" i="16"/>
  <c r="P31" i="16" s="1"/>
  <c r="B32" i="16"/>
  <c r="C32" i="16"/>
  <c r="D32" i="16"/>
  <c r="O32" i="16"/>
  <c r="P32" i="16" s="1"/>
  <c r="B33" i="16"/>
  <c r="C33" i="16"/>
  <c r="D33" i="16"/>
  <c r="O33" i="16"/>
  <c r="B34" i="16"/>
  <c r="C34" i="16"/>
  <c r="D34" i="16"/>
  <c r="O34" i="16"/>
  <c r="P34" i="16" s="1"/>
  <c r="B35" i="16"/>
  <c r="C35" i="16"/>
  <c r="D35" i="16"/>
  <c r="O35" i="16"/>
  <c r="P35" i="16" s="1"/>
  <c r="B36" i="16"/>
  <c r="C36" i="16"/>
  <c r="D36" i="16"/>
  <c r="O36" i="16"/>
  <c r="P36" i="16" s="1"/>
  <c r="B37" i="16"/>
  <c r="C37" i="16"/>
  <c r="D37" i="16"/>
  <c r="O37" i="16"/>
  <c r="P37" i="16" s="1"/>
  <c r="B38" i="16"/>
  <c r="C38" i="16"/>
  <c r="D38" i="16"/>
  <c r="O38" i="16"/>
  <c r="B39" i="16"/>
  <c r="C39" i="16"/>
  <c r="D39" i="16"/>
  <c r="O39" i="16"/>
  <c r="P39" i="16" s="1"/>
  <c r="B40" i="16"/>
  <c r="C40" i="16"/>
  <c r="D40" i="16"/>
  <c r="O40" i="16"/>
  <c r="P40" i="16" s="1"/>
  <c r="B41" i="16"/>
  <c r="C41" i="16"/>
  <c r="D41" i="16"/>
  <c r="O41" i="16"/>
  <c r="P41" i="16"/>
  <c r="B42" i="16"/>
  <c r="C42" i="16"/>
  <c r="D42" i="16"/>
  <c r="O42" i="16"/>
  <c r="P42" i="16" s="1"/>
  <c r="B43" i="16"/>
  <c r="C43" i="16"/>
  <c r="D43" i="16"/>
  <c r="O43" i="16"/>
  <c r="P43" i="16" s="1"/>
  <c r="B44" i="16"/>
  <c r="C44" i="16"/>
  <c r="D44" i="16"/>
  <c r="O44" i="16"/>
  <c r="B45" i="16"/>
  <c r="C45" i="16"/>
  <c r="D45" i="16"/>
  <c r="O45" i="16"/>
  <c r="P45" i="16"/>
  <c r="B46" i="16"/>
  <c r="C46" i="16"/>
  <c r="D46" i="16"/>
  <c r="O46" i="16"/>
  <c r="P46" i="16" s="1"/>
  <c r="B47" i="16"/>
  <c r="C47" i="16"/>
  <c r="D47" i="16"/>
  <c r="O47" i="16"/>
  <c r="P47" i="16" s="1"/>
  <c r="B48" i="16"/>
  <c r="C48" i="16"/>
  <c r="D48" i="16"/>
  <c r="O48" i="16"/>
  <c r="B49" i="16"/>
  <c r="C49" i="16"/>
  <c r="D49" i="16"/>
  <c r="O49" i="16"/>
  <c r="P49" i="16" s="1"/>
  <c r="B50" i="16"/>
  <c r="C50" i="16"/>
  <c r="D50" i="16"/>
  <c r="O50" i="16"/>
  <c r="B51" i="16"/>
  <c r="C51" i="16"/>
  <c r="D51" i="16"/>
  <c r="O51" i="16"/>
  <c r="P51" i="16" s="1"/>
  <c r="B52" i="16"/>
  <c r="C52" i="16"/>
  <c r="D52" i="16"/>
  <c r="O52" i="16"/>
  <c r="P52" i="16" s="1"/>
  <c r="B53" i="16"/>
  <c r="C53" i="16"/>
  <c r="D53" i="16"/>
  <c r="O53" i="16"/>
  <c r="P53" i="16" s="1"/>
  <c r="B54" i="16"/>
  <c r="C54" i="16"/>
  <c r="D54" i="16"/>
  <c r="O54" i="16"/>
  <c r="P54" i="16"/>
  <c r="B55" i="16"/>
  <c r="C55" i="16"/>
  <c r="D55" i="16"/>
  <c r="O55" i="16"/>
  <c r="P55" i="16" s="1"/>
  <c r="B56" i="16"/>
  <c r="C56" i="16"/>
  <c r="D56" i="16"/>
  <c r="O56" i="16"/>
  <c r="P56" i="16" s="1"/>
  <c r="B57" i="16"/>
  <c r="C57" i="16"/>
  <c r="D57" i="16"/>
  <c r="O57" i="16"/>
  <c r="P57" i="16" s="1"/>
  <c r="B58" i="16"/>
  <c r="C58" i="16"/>
  <c r="D58" i="16"/>
  <c r="O58" i="16"/>
  <c r="P58" i="16" s="1"/>
  <c r="B59" i="16"/>
  <c r="C59" i="16"/>
  <c r="D59" i="16"/>
  <c r="O59" i="16"/>
  <c r="P59" i="16"/>
  <c r="B60" i="16"/>
  <c r="C60" i="16"/>
  <c r="D60" i="16"/>
  <c r="O60" i="16"/>
  <c r="P60" i="16" s="1"/>
  <c r="B61" i="16"/>
  <c r="C61" i="16"/>
  <c r="D61" i="16"/>
  <c r="O61" i="16"/>
  <c r="B62" i="16"/>
  <c r="C62" i="16"/>
  <c r="D62" i="16"/>
  <c r="O62" i="16"/>
  <c r="P62" i="16" s="1"/>
  <c r="B63" i="16"/>
  <c r="C63" i="16"/>
  <c r="D63" i="16"/>
  <c r="O63" i="16"/>
  <c r="P63" i="16" s="1"/>
  <c r="L64" i="16"/>
  <c r="S64" i="16"/>
  <c r="T64" i="16"/>
  <c r="U64" i="16"/>
  <c r="X64" i="16"/>
  <c r="Z64" i="16"/>
  <c r="E2" i="17"/>
  <c r="R2" i="17"/>
  <c r="S2" i="17"/>
  <c r="R3" i="17"/>
  <c r="S3" i="17"/>
  <c r="Z7" i="17"/>
  <c r="AA7" i="17"/>
  <c r="R11" i="17"/>
  <c r="S11" i="17"/>
  <c r="R12" i="17"/>
  <c r="S12" i="17"/>
  <c r="B15" i="17"/>
  <c r="C15" i="17"/>
  <c r="D15" i="17"/>
  <c r="O15" i="17"/>
  <c r="A16" i="17"/>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B16" i="17"/>
  <c r="C16" i="17"/>
  <c r="D16" i="17"/>
  <c r="O16" i="17"/>
  <c r="P16" i="17" s="1"/>
  <c r="B17" i="17"/>
  <c r="C17" i="17"/>
  <c r="D17" i="17"/>
  <c r="O17" i="17"/>
  <c r="P17" i="17" s="1"/>
  <c r="B18" i="17"/>
  <c r="C18" i="17"/>
  <c r="D18" i="17"/>
  <c r="O18" i="17"/>
  <c r="P18" i="17" s="1"/>
  <c r="B19" i="17"/>
  <c r="C19" i="17"/>
  <c r="D19" i="17"/>
  <c r="O19" i="17"/>
  <c r="P19" i="17" s="1"/>
  <c r="B20" i="17"/>
  <c r="C20" i="17"/>
  <c r="D20" i="17"/>
  <c r="O20" i="17"/>
  <c r="B21" i="17"/>
  <c r="C21" i="17"/>
  <c r="D21" i="17"/>
  <c r="O21" i="17"/>
  <c r="P21" i="17" s="1"/>
  <c r="B22" i="17"/>
  <c r="C22" i="17"/>
  <c r="D22" i="17"/>
  <c r="O22" i="17"/>
  <c r="P22" i="17" s="1"/>
  <c r="B23" i="17"/>
  <c r="C23" i="17"/>
  <c r="D23" i="17"/>
  <c r="O23" i="17"/>
  <c r="P23" i="17" s="1"/>
  <c r="B24" i="17"/>
  <c r="C24" i="17"/>
  <c r="D24" i="17"/>
  <c r="O24" i="17"/>
  <c r="P24" i="17" s="1"/>
  <c r="B25" i="17"/>
  <c r="C25" i="17"/>
  <c r="D25" i="17"/>
  <c r="O25" i="17"/>
  <c r="B26" i="17"/>
  <c r="C26" i="17"/>
  <c r="D26" i="17"/>
  <c r="O26" i="17"/>
  <c r="B27" i="17"/>
  <c r="C27" i="17"/>
  <c r="D27" i="17"/>
  <c r="O27" i="17"/>
  <c r="P27" i="17" s="1"/>
  <c r="B28" i="17"/>
  <c r="C28" i="17"/>
  <c r="D28" i="17"/>
  <c r="O28" i="17"/>
  <c r="B29" i="17"/>
  <c r="C29" i="17"/>
  <c r="D29" i="17"/>
  <c r="O29" i="17"/>
  <c r="B30" i="17"/>
  <c r="C30" i="17"/>
  <c r="D30" i="17"/>
  <c r="O30" i="17"/>
  <c r="B31" i="17"/>
  <c r="C31" i="17"/>
  <c r="D31" i="17"/>
  <c r="O31" i="17"/>
  <c r="P31" i="17" s="1"/>
  <c r="B32" i="17"/>
  <c r="C32" i="17"/>
  <c r="D32" i="17"/>
  <c r="O32" i="17"/>
  <c r="P32" i="17" s="1"/>
  <c r="B33" i="17"/>
  <c r="C33" i="17"/>
  <c r="D33" i="17"/>
  <c r="O33" i="17"/>
  <c r="B34" i="17"/>
  <c r="C34" i="17"/>
  <c r="D34" i="17"/>
  <c r="O34" i="17"/>
  <c r="B35" i="17"/>
  <c r="C35" i="17"/>
  <c r="D35" i="17"/>
  <c r="O35" i="17"/>
  <c r="B36" i="17"/>
  <c r="C36" i="17"/>
  <c r="D36" i="17"/>
  <c r="O36" i="17"/>
  <c r="P36" i="17" s="1"/>
  <c r="B37" i="17"/>
  <c r="C37" i="17"/>
  <c r="D37" i="17"/>
  <c r="O37" i="17"/>
  <c r="B38" i="17"/>
  <c r="C38" i="17"/>
  <c r="D38" i="17"/>
  <c r="O38" i="17"/>
  <c r="P38" i="17" s="1"/>
  <c r="B39" i="17"/>
  <c r="C39" i="17"/>
  <c r="D39" i="17"/>
  <c r="O39" i="17"/>
  <c r="P39" i="17" s="1"/>
  <c r="B40" i="17"/>
  <c r="C40" i="17"/>
  <c r="D40" i="17"/>
  <c r="O40" i="17"/>
  <c r="P40" i="17" s="1"/>
  <c r="B41" i="17"/>
  <c r="C41" i="17"/>
  <c r="D41" i="17"/>
  <c r="O41" i="17"/>
  <c r="B42" i="17"/>
  <c r="C42" i="17"/>
  <c r="D42" i="17"/>
  <c r="O42" i="17"/>
  <c r="P42" i="17" s="1"/>
  <c r="B43" i="17"/>
  <c r="C43" i="17"/>
  <c r="D43" i="17"/>
  <c r="O43" i="17"/>
  <c r="B44" i="17"/>
  <c r="C44" i="17"/>
  <c r="D44" i="17"/>
  <c r="O44" i="17"/>
  <c r="P44" i="17"/>
  <c r="B45" i="17"/>
  <c r="C45" i="17"/>
  <c r="D45" i="17"/>
  <c r="O45" i="17"/>
  <c r="B46" i="17"/>
  <c r="C46" i="17"/>
  <c r="D46" i="17"/>
  <c r="O46" i="17"/>
  <c r="B47" i="17"/>
  <c r="C47" i="17"/>
  <c r="D47" i="17"/>
  <c r="O47" i="17"/>
  <c r="P47" i="17" s="1"/>
  <c r="B48" i="17"/>
  <c r="C48" i="17"/>
  <c r="D48" i="17"/>
  <c r="O48" i="17"/>
  <c r="B49" i="17"/>
  <c r="C49" i="17"/>
  <c r="D49" i="17"/>
  <c r="O49" i="17"/>
  <c r="B50" i="17"/>
  <c r="C50" i="17"/>
  <c r="D50" i="17"/>
  <c r="O50" i="17"/>
  <c r="P50" i="17" s="1"/>
  <c r="B51" i="17"/>
  <c r="C51" i="17"/>
  <c r="D51" i="17"/>
  <c r="O51" i="17"/>
  <c r="P51" i="17"/>
  <c r="B52" i="17"/>
  <c r="C52" i="17"/>
  <c r="D52" i="17"/>
  <c r="O52" i="17"/>
  <c r="B53" i="17"/>
  <c r="C53" i="17"/>
  <c r="D53" i="17"/>
  <c r="O53" i="17"/>
  <c r="B54" i="17"/>
  <c r="C54" i="17"/>
  <c r="D54" i="17"/>
  <c r="O54" i="17"/>
  <c r="P54" i="17" s="1"/>
  <c r="B55" i="17"/>
  <c r="C55" i="17"/>
  <c r="D55" i="17"/>
  <c r="O55" i="17"/>
  <c r="P55" i="17" s="1"/>
  <c r="B56" i="17"/>
  <c r="C56" i="17"/>
  <c r="D56" i="17"/>
  <c r="O56" i="17"/>
  <c r="P56" i="17" s="1"/>
  <c r="B57" i="17"/>
  <c r="C57" i="17"/>
  <c r="D57" i="17"/>
  <c r="O57" i="17"/>
  <c r="B58" i="17"/>
  <c r="C58" i="17"/>
  <c r="D58" i="17"/>
  <c r="O58" i="17"/>
  <c r="B59" i="17"/>
  <c r="C59" i="17"/>
  <c r="D59" i="17"/>
  <c r="O59" i="17"/>
  <c r="B60" i="17"/>
  <c r="C60" i="17"/>
  <c r="D60" i="17"/>
  <c r="O60" i="17"/>
  <c r="P60" i="17"/>
  <c r="B61" i="17"/>
  <c r="C61" i="17"/>
  <c r="D61" i="17"/>
  <c r="O61" i="17"/>
  <c r="P61" i="17" s="1"/>
  <c r="B62" i="17"/>
  <c r="C62" i="17"/>
  <c r="D62" i="17"/>
  <c r="O62" i="17"/>
  <c r="B63" i="17"/>
  <c r="C63" i="17"/>
  <c r="D63" i="17"/>
  <c r="O63" i="17"/>
  <c r="P63" i="17"/>
  <c r="L64" i="17"/>
  <c r="S64" i="17"/>
  <c r="T64" i="17"/>
  <c r="U64" i="17"/>
  <c r="X64" i="17"/>
  <c r="Z64" i="17"/>
  <c r="E2" i="18"/>
  <c r="R2" i="18"/>
  <c r="S2" i="18"/>
  <c r="S3" i="18"/>
  <c r="Z7" i="18"/>
  <c r="AA7" i="18"/>
  <c r="R11" i="18"/>
  <c r="S11" i="18"/>
  <c r="R12" i="18"/>
  <c r="S12" i="18"/>
  <c r="B15" i="18"/>
  <c r="C15" i="18"/>
  <c r="D15" i="18"/>
  <c r="O15" i="18"/>
  <c r="A16" i="18"/>
  <c r="A17" i="18"/>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B16" i="18"/>
  <c r="C16" i="18"/>
  <c r="D16" i="18"/>
  <c r="O16" i="18"/>
  <c r="B17" i="18"/>
  <c r="C17" i="18"/>
  <c r="D17" i="18"/>
  <c r="O17" i="18"/>
  <c r="B18" i="18"/>
  <c r="C18" i="18"/>
  <c r="D18" i="18"/>
  <c r="O18" i="18"/>
  <c r="P18" i="18" s="1"/>
  <c r="B19" i="18"/>
  <c r="C19" i="18"/>
  <c r="D19" i="18"/>
  <c r="O19" i="18"/>
  <c r="P19" i="18" s="1"/>
  <c r="B20" i="18"/>
  <c r="C20" i="18"/>
  <c r="D20" i="18"/>
  <c r="O20" i="18"/>
  <c r="B21" i="18"/>
  <c r="C21" i="18"/>
  <c r="D21" i="18"/>
  <c r="O21" i="18"/>
  <c r="B22" i="18"/>
  <c r="C22" i="18"/>
  <c r="D22" i="18"/>
  <c r="O22" i="18"/>
  <c r="P22" i="18" s="1"/>
  <c r="B23" i="18"/>
  <c r="C23" i="18"/>
  <c r="D23" i="18"/>
  <c r="O23" i="18"/>
  <c r="P23" i="18" s="1"/>
  <c r="B24" i="18"/>
  <c r="C24" i="18"/>
  <c r="D24" i="18"/>
  <c r="O24" i="18"/>
  <c r="B25" i="18"/>
  <c r="C25" i="18"/>
  <c r="D25" i="18"/>
  <c r="O25" i="18"/>
  <c r="B26" i="18"/>
  <c r="C26" i="18"/>
  <c r="D26" i="18"/>
  <c r="O26" i="18"/>
  <c r="B27" i="18"/>
  <c r="C27" i="18"/>
  <c r="D27" i="18"/>
  <c r="O27" i="18"/>
  <c r="B28" i="18"/>
  <c r="C28" i="18"/>
  <c r="D28" i="18"/>
  <c r="O28" i="18"/>
  <c r="B29" i="18"/>
  <c r="C29" i="18"/>
  <c r="D29" i="18"/>
  <c r="O29" i="18"/>
  <c r="P29" i="18" s="1"/>
  <c r="B30" i="18"/>
  <c r="C30" i="18"/>
  <c r="D30" i="18"/>
  <c r="O30" i="18"/>
  <c r="P30" i="18" s="1"/>
  <c r="B31" i="18"/>
  <c r="C31" i="18"/>
  <c r="D31" i="18"/>
  <c r="O31" i="18"/>
  <c r="P31" i="18" s="1"/>
  <c r="B32" i="18"/>
  <c r="C32" i="18"/>
  <c r="D32" i="18"/>
  <c r="O32" i="18"/>
  <c r="B33" i="18"/>
  <c r="C33" i="18"/>
  <c r="D33" i="18"/>
  <c r="O33" i="18"/>
  <c r="P33" i="18"/>
  <c r="B34" i="18"/>
  <c r="C34" i="18"/>
  <c r="D34" i="18"/>
  <c r="O34" i="18"/>
  <c r="P34" i="18" s="1"/>
  <c r="B35" i="18"/>
  <c r="C35" i="18"/>
  <c r="D35" i="18"/>
  <c r="O35" i="18"/>
  <c r="P35" i="18" s="1"/>
  <c r="B36" i="18"/>
  <c r="C36" i="18"/>
  <c r="D36" i="18"/>
  <c r="O36" i="18"/>
  <c r="B37" i="18"/>
  <c r="C37" i="18"/>
  <c r="D37" i="18"/>
  <c r="O37" i="18"/>
  <c r="B38" i="18"/>
  <c r="C38" i="18"/>
  <c r="D38" i="18"/>
  <c r="O38" i="18"/>
  <c r="P38" i="18" s="1"/>
  <c r="B39" i="18"/>
  <c r="C39" i="18"/>
  <c r="D39" i="18"/>
  <c r="O39" i="18"/>
  <c r="P39" i="18"/>
  <c r="B40" i="18"/>
  <c r="C40" i="18"/>
  <c r="D40" i="18"/>
  <c r="O40" i="18"/>
  <c r="B41" i="18"/>
  <c r="C41" i="18"/>
  <c r="D41" i="18"/>
  <c r="O41" i="18"/>
  <c r="B42" i="18"/>
  <c r="C42" i="18"/>
  <c r="D42" i="18"/>
  <c r="O42" i="18"/>
  <c r="P42" i="18" s="1"/>
  <c r="B43" i="18"/>
  <c r="C43" i="18"/>
  <c r="D43" i="18"/>
  <c r="O43" i="18"/>
  <c r="P43" i="18" s="1"/>
  <c r="B44" i="18"/>
  <c r="C44" i="18"/>
  <c r="D44" i="18"/>
  <c r="O44" i="18"/>
  <c r="B45" i="18"/>
  <c r="C45" i="18"/>
  <c r="D45" i="18"/>
  <c r="O45" i="18"/>
  <c r="P45" i="18" s="1"/>
  <c r="B46" i="18"/>
  <c r="C46" i="18"/>
  <c r="D46" i="18"/>
  <c r="O46" i="18"/>
  <c r="P46" i="18"/>
  <c r="B47" i="18"/>
  <c r="C47" i="18"/>
  <c r="D47" i="18"/>
  <c r="O47" i="18"/>
  <c r="P47" i="18" s="1"/>
  <c r="B48" i="18"/>
  <c r="C48" i="18"/>
  <c r="D48" i="18"/>
  <c r="O48" i="18"/>
  <c r="B49" i="18"/>
  <c r="C49" i="18"/>
  <c r="D49" i="18"/>
  <c r="O49" i="18"/>
  <c r="P49" i="18" s="1"/>
  <c r="B50" i="18"/>
  <c r="C50" i="18"/>
  <c r="D50" i="18"/>
  <c r="O50" i="18"/>
  <c r="B51" i="18"/>
  <c r="C51" i="18"/>
  <c r="D51" i="18"/>
  <c r="O51" i="18"/>
  <c r="B52" i="18"/>
  <c r="C52" i="18"/>
  <c r="D52" i="18"/>
  <c r="O52" i="18"/>
  <c r="B53" i="18"/>
  <c r="C53" i="18"/>
  <c r="D53" i="18"/>
  <c r="O53" i="18"/>
  <c r="B54" i="18"/>
  <c r="C54" i="18"/>
  <c r="D54" i="18"/>
  <c r="O54" i="18"/>
  <c r="B55" i="18"/>
  <c r="C55" i="18"/>
  <c r="D55" i="18"/>
  <c r="O55" i="18"/>
  <c r="P55" i="18" s="1"/>
  <c r="B56" i="18"/>
  <c r="C56" i="18"/>
  <c r="D56" i="18"/>
  <c r="O56" i="18"/>
  <c r="B57" i="18"/>
  <c r="C57" i="18"/>
  <c r="D57" i="18"/>
  <c r="O57" i="18"/>
  <c r="P57" i="18" s="1"/>
  <c r="B58" i="18"/>
  <c r="C58" i="18"/>
  <c r="D58" i="18"/>
  <c r="O58" i="18"/>
  <c r="B59" i="18"/>
  <c r="C59" i="18"/>
  <c r="D59" i="18"/>
  <c r="O59" i="18"/>
  <c r="B60" i="18"/>
  <c r="C60" i="18"/>
  <c r="D60" i="18"/>
  <c r="O60" i="18"/>
  <c r="B61" i="18"/>
  <c r="C61" i="18"/>
  <c r="D61" i="18"/>
  <c r="O61" i="18"/>
  <c r="P61" i="18" s="1"/>
  <c r="B62" i="18"/>
  <c r="C62" i="18"/>
  <c r="D62" i="18"/>
  <c r="O62" i="18"/>
  <c r="B63" i="18"/>
  <c r="C63" i="18"/>
  <c r="D63" i="18"/>
  <c r="O63" i="18"/>
  <c r="P63" i="18" s="1"/>
  <c r="L64" i="18"/>
  <c r="S64" i="18"/>
  <c r="T64" i="18"/>
  <c r="U64" i="18"/>
  <c r="X64" i="18"/>
  <c r="Z64" i="18"/>
  <c r="E2" i="5"/>
  <c r="R2" i="5"/>
  <c r="S2" i="5"/>
  <c r="R3" i="5"/>
  <c r="S3" i="5"/>
  <c r="Z7" i="5"/>
  <c r="AA7" i="5"/>
  <c r="R11" i="5"/>
  <c r="S11" i="5"/>
  <c r="R12" i="5"/>
  <c r="S12" i="5"/>
  <c r="B15" i="5"/>
  <c r="C15" i="5"/>
  <c r="D15" i="5"/>
  <c r="O15" i="5"/>
  <c r="P15" i="5" s="1"/>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B16" i="5"/>
  <c r="C16" i="5"/>
  <c r="D16" i="5"/>
  <c r="O16" i="5"/>
  <c r="P16" i="5" s="1"/>
  <c r="B17" i="5"/>
  <c r="C17" i="5"/>
  <c r="D17" i="5"/>
  <c r="O17" i="5"/>
  <c r="P17" i="5" s="1"/>
  <c r="B18" i="5"/>
  <c r="C18" i="5"/>
  <c r="D18" i="5"/>
  <c r="O18" i="5"/>
  <c r="P18" i="5" s="1"/>
  <c r="B19" i="5"/>
  <c r="C19" i="5"/>
  <c r="D19" i="5"/>
  <c r="O19" i="5"/>
  <c r="P19" i="5" s="1"/>
  <c r="B20" i="5"/>
  <c r="C20" i="5"/>
  <c r="D20" i="5"/>
  <c r="O20" i="5"/>
  <c r="B21" i="5"/>
  <c r="C21" i="5"/>
  <c r="D21" i="5"/>
  <c r="O21" i="5"/>
  <c r="P21" i="5" s="1"/>
  <c r="B22" i="5"/>
  <c r="C22" i="5"/>
  <c r="D22" i="5"/>
  <c r="O22" i="5"/>
  <c r="P22" i="5" s="1"/>
  <c r="B23" i="5"/>
  <c r="C23" i="5"/>
  <c r="D23" i="5"/>
  <c r="O23" i="5"/>
  <c r="P23" i="5" s="1"/>
  <c r="B24" i="5"/>
  <c r="C24" i="5"/>
  <c r="D24" i="5"/>
  <c r="O24" i="5"/>
  <c r="P24" i="5" s="1"/>
  <c r="B25" i="5"/>
  <c r="C25" i="5"/>
  <c r="D25" i="5"/>
  <c r="O25" i="5"/>
  <c r="P25" i="5" s="1"/>
  <c r="B26" i="5"/>
  <c r="C26" i="5"/>
  <c r="D26" i="5"/>
  <c r="O26" i="5"/>
  <c r="P26" i="5" s="1"/>
  <c r="B27" i="5"/>
  <c r="C27" i="5"/>
  <c r="D27" i="5"/>
  <c r="O27" i="5"/>
  <c r="P27" i="5" s="1"/>
  <c r="B28" i="5"/>
  <c r="C28" i="5"/>
  <c r="D28" i="5"/>
  <c r="O28" i="5"/>
  <c r="P28" i="5" s="1"/>
  <c r="B29" i="5"/>
  <c r="C29" i="5"/>
  <c r="D29" i="5"/>
  <c r="O29" i="5"/>
  <c r="B30" i="5"/>
  <c r="C30" i="5"/>
  <c r="D30" i="5"/>
  <c r="O30" i="5"/>
  <c r="B31" i="5"/>
  <c r="C31" i="5"/>
  <c r="D31" i="5"/>
  <c r="O31" i="5"/>
  <c r="B32" i="5"/>
  <c r="C32" i="5"/>
  <c r="D32" i="5"/>
  <c r="O32" i="5"/>
  <c r="P32" i="5" s="1"/>
  <c r="B33" i="5"/>
  <c r="C33" i="5"/>
  <c r="D33" i="5"/>
  <c r="O33" i="5"/>
  <c r="B34" i="5"/>
  <c r="C34" i="5"/>
  <c r="D34" i="5"/>
  <c r="O34" i="5"/>
  <c r="B35" i="5"/>
  <c r="C35" i="5"/>
  <c r="D35" i="5"/>
  <c r="O35" i="5"/>
  <c r="B36" i="5"/>
  <c r="C36" i="5"/>
  <c r="D36" i="5"/>
  <c r="O36" i="5"/>
  <c r="P36" i="5" s="1"/>
  <c r="B37" i="5"/>
  <c r="C37" i="5"/>
  <c r="D37" i="5"/>
  <c r="O37" i="5"/>
  <c r="B38" i="5"/>
  <c r="C38" i="5"/>
  <c r="D38" i="5"/>
  <c r="O38" i="5"/>
  <c r="P38" i="5"/>
  <c r="B39" i="5"/>
  <c r="C39" i="5"/>
  <c r="D39" i="5"/>
  <c r="O39" i="5"/>
  <c r="B40" i="5"/>
  <c r="C40" i="5"/>
  <c r="D40" i="5"/>
  <c r="O40" i="5"/>
  <c r="P40" i="5" s="1"/>
  <c r="B41" i="5"/>
  <c r="C41" i="5"/>
  <c r="D41" i="5"/>
  <c r="O41" i="5"/>
  <c r="B42" i="5"/>
  <c r="C42" i="5"/>
  <c r="D42" i="5"/>
  <c r="O42" i="5"/>
  <c r="P42" i="5" s="1"/>
  <c r="B43" i="5"/>
  <c r="C43" i="5"/>
  <c r="D43" i="5"/>
  <c r="O43" i="5"/>
  <c r="B44" i="5"/>
  <c r="C44" i="5"/>
  <c r="D44" i="5"/>
  <c r="O44" i="5"/>
  <c r="P44" i="5" s="1"/>
  <c r="B45" i="5"/>
  <c r="C45" i="5"/>
  <c r="D45" i="5"/>
  <c r="O45" i="5"/>
  <c r="B46" i="5"/>
  <c r="C46" i="5"/>
  <c r="D46" i="5"/>
  <c r="O46" i="5"/>
  <c r="B47" i="5"/>
  <c r="C47" i="5"/>
  <c r="D47" i="5"/>
  <c r="O47" i="5"/>
  <c r="P47" i="5" s="1"/>
  <c r="B48" i="5"/>
  <c r="C48" i="5"/>
  <c r="D48" i="5"/>
  <c r="O48" i="5"/>
  <c r="P48" i="5"/>
  <c r="B49" i="5"/>
  <c r="C49" i="5"/>
  <c r="D49" i="5"/>
  <c r="O49" i="5"/>
  <c r="B50" i="5"/>
  <c r="C50" i="5"/>
  <c r="D50" i="5"/>
  <c r="O50" i="5"/>
  <c r="B51" i="5"/>
  <c r="C51" i="5"/>
  <c r="D51" i="5"/>
  <c r="O51" i="5"/>
  <c r="P51" i="5" s="1"/>
  <c r="B52" i="5"/>
  <c r="C52" i="5"/>
  <c r="D52" i="5"/>
  <c r="O52" i="5"/>
  <c r="P52" i="5" s="1"/>
  <c r="B53" i="5"/>
  <c r="C53" i="5"/>
  <c r="D53" i="5"/>
  <c r="O53" i="5"/>
  <c r="B54" i="5"/>
  <c r="C54" i="5"/>
  <c r="D54" i="5"/>
  <c r="O54" i="5"/>
  <c r="B55" i="5"/>
  <c r="C55" i="5"/>
  <c r="D55" i="5"/>
  <c r="O55" i="5"/>
  <c r="P55" i="5" s="1"/>
  <c r="B56" i="5"/>
  <c r="C56" i="5"/>
  <c r="D56" i="5"/>
  <c r="O56" i="5"/>
  <c r="P56" i="5"/>
  <c r="B57" i="5"/>
  <c r="C57" i="5"/>
  <c r="D57" i="5"/>
  <c r="O57" i="5"/>
  <c r="P57" i="5" s="1"/>
  <c r="B58" i="5"/>
  <c r="C58" i="5"/>
  <c r="D58" i="5"/>
  <c r="O58" i="5"/>
  <c r="P58" i="5" s="1"/>
  <c r="B59" i="5"/>
  <c r="C59" i="5"/>
  <c r="D59" i="5"/>
  <c r="O59" i="5"/>
  <c r="B60" i="5"/>
  <c r="C60" i="5"/>
  <c r="D60" i="5"/>
  <c r="O60" i="5"/>
  <c r="P60" i="5"/>
  <c r="B61" i="5"/>
  <c r="C61" i="5"/>
  <c r="D61" i="5"/>
  <c r="O61" i="5"/>
  <c r="B62" i="5"/>
  <c r="C62" i="5"/>
  <c r="D62" i="5"/>
  <c r="O62" i="5"/>
  <c r="P62" i="5" s="1"/>
  <c r="B63" i="5"/>
  <c r="C63" i="5"/>
  <c r="D63" i="5"/>
  <c r="O63" i="5"/>
  <c r="P63" i="5"/>
  <c r="L64" i="5"/>
  <c r="S64" i="5"/>
  <c r="T64" i="5"/>
  <c r="U64" i="5"/>
  <c r="X64" i="5"/>
  <c r="Z64" i="5"/>
  <c r="E2" i="6"/>
  <c r="R2" i="6"/>
  <c r="S2" i="6"/>
  <c r="R3" i="6"/>
  <c r="S3" i="6"/>
  <c r="Z7" i="6"/>
  <c r="AA7" i="6"/>
  <c r="R11" i="6"/>
  <c r="S11" i="6"/>
  <c r="R12" i="6"/>
  <c r="S12" i="6"/>
  <c r="B15" i="6"/>
  <c r="C15" i="6"/>
  <c r="D15" i="6"/>
  <c r="O15" i="6"/>
  <c r="P15"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B16" i="6"/>
  <c r="C16" i="6"/>
  <c r="D16" i="6"/>
  <c r="O16" i="6"/>
  <c r="P16" i="6" s="1"/>
  <c r="B17" i="6"/>
  <c r="C17" i="6"/>
  <c r="D17" i="6"/>
  <c r="O17" i="6"/>
  <c r="P17" i="6" s="1"/>
  <c r="B18" i="6"/>
  <c r="C18" i="6"/>
  <c r="D18" i="6"/>
  <c r="O18" i="6"/>
  <c r="P18" i="6" s="1"/>
  <c r="B19" i="6"/>
  <c r="C19" i="6"/>
  <c r="D19" i="6"/>
  <c r="O19" i="6"/>
  <c r="P19" i="6" s="1"/>
  <c r="B20" i="6"/>
  <c r="C20" i="6"/>
  <c r="D20" i="6"/>
  <c r="O20" i="6"/>
  <c r="P20" i="6" s="1"/>
  <c r="B21" i="6"/>
  <c r="C21" i="6"/>
  <c r="D21" i="6"/>
  <c r="O21" i="6"/>
  <c r="P21" i="6" s="1"/>
  <c r="B22" i="6"/>
  <c r="C22" i="6"/>
  <c r="D22" i="6"/>
  <c r="O22" i="6"/>
  <c r="P22" i="6" s="1"/>
  <c r="B23" i="6"/>
  <c r="C23" i="6"/>
  <c r="D23" i="6"/>
  <c r="O23" i="6"/>
  <c r="P23" i="6" s="1"/>
  <c r="B24" i="6"/>
  <c r="C24" i="6"/>
  <c r="D24" i="6"/>
  <c r="O24" i="6"/>
  <c r="P24" i="6" s="1"/>
  <c r="B25" i="6"/>
  <c r="C25" i="6"/>
  <c r="D25" i="6"/>
  <c r="O25" i="6"/>
  <c r="P25" i="6" s="1"/>
  <c r="B26" i="6"/>
  <c r="C26" i="6"/>
  <c r="D26" i="6"/>
  <c r="O26" i="6"/>
  <c r="P26" i="6" s="1"/>
  <c r="B27" i="6"/>
  <c r="C27" i="6"/>
  <c r="D27" i="6"/>
  <c r="O27" i="6"/>
  <c r="B28" i="6"/>
  <c r="C28" i="6"/>
  <c r="D28" i="6"/>
  <c r="O28" i="6"/>
  <c r="P28" i="6" s="1"/>
  <c r="B29" i="6"/>
  <c r="C29" i="6"/>
  <c r="D29" i="6"/>
  <c r="O29" i="6"/>
  <c r="P29" i="6" s="1"/>
  <c r="B30" i="6"/>
  <c r="C30" i="6"/>
  <c r="D30" i="6"/>
  <c r="O30" i="6"/>
  <c r="P30" i="6" s="1"/>
  <c r="B31" i="6"/>
  <c r="C31" i="6"/>
  <c r="D31" i="6"/>
  <c r="O31" i="6"/>
  <c r="B32" i="6"/>
  <c r="C32" i="6"/>
  <c r="D32" i="6"/>
  <c r="O32" i="6"/>
  <c r="P32" i="6" s="1"/>
  <c r="B33" i="6"/>
  <c r="C33" i="6"/>
  <c r="D33" i="6"/>
  <c r="O33" i="6"/>
  <c r="P33" i="6" s="1"/>
  <c r="B34" i="6"/>
  <c r="C34" i="6"/>
  <c r="D34" i="6"/>
  <c r="O34" i="6"/>
  <c r="B35" i="6"/>
  <c r="C35" i="6"/>
  <c r="D35" i="6"/>
  <c r="O35" i="6"/>
  <c r="P35" i="6" s="1"/>
  <c r="B36" i="6"/>
  <c r="C36" i="6"/>
  <c r="D36" i="6"/>
  <c r="O36" i="6"/>
  <c r="P36" i="6" s="1"/>
  <c r="B37" i="6"/>
  <c r="C37" i="6"/>
  <c r="D37" i="6"/>
  <c r="O37" i="6"/>
  <c r="P37" i="6" s="1"/>
  <c r="B38" i="6"/>
  <c r="C38" i="6"/>
  <c r="D38" i="6"/>
  <c r="O38" i="6"/>
  <c r="P38" i="6" s="1"/>
  <c r="B39" i="6"/>
  <c r="C39" i="6"/>
  <c r="D39" i="6"/>
  <c r="O39" i="6"/>
  <c r="P39" i="6"/>
  <c r="B40" i="6"/>
  <c r="C40" i="6"/>
  <c r="D40" i="6"/>
  <c r="O40" i="6"/>
  <c r="P40" i="6" s="1"/>
  <c r="B41" i="6"/>
  <c r="C41" i="6"/>
  <c r="D41" i="6"/>
  <c r="O41" i="6"/>
  <c r="P41" i="6" s="1"/>
  <c r="B42" i="6"/>
  <c r="C42" i="6"/>
  <c r="D42" i="6"/>
  <c r="O42" i="6"/>
  <c r="B43" i="6"/>
  <c r="C43" i="6"/>
  <c r="D43" i="6"/>
  <c r="O43" i="6"/>
  <c r="P43" i="6" s="1"/>
  <c r="B44" i="6"/>
  <c r="C44" i="6"/>
  <c r="D44" i="6"/>
  <c r="O44" i="6"/>
  <c r="B45" i="6"/>
  <c r="C45" i="6"/>
  <c r="D45" i="6"/>
  <c r="O45" i="6"/>
  <c r="P45" i="6" s="1"/>
  <c r="B46" i="6"/>
  <c r="C46" i="6"/>
  <c r="D46" i="6"/>
  <c r="O46" i="6"/>
  <c r="B47" i="6"/>
  <c r="C47" i="6"/>
  <c r="D47" i="6"/>
  <c r="O47" i="6"/>
  <c r="P47" i="6" s="1"/>
  <c r="B48" i="6"/>
  <c r="C48" i="6"/>
  <c r="D48" i="6"/>
  <c r="O48" i="6"/>
  <c r="P48" i="6" s="1"/>
  <c r="B49" i="6"/>
  <c r="C49" i="6"/>
  <c r="D49" i="6"/>
  <c r="O49" i="6"/>
  <c r="B50" i="6"/>
  <c r="C50" i="6"/>
  <c r="D50" i="6"/>
  <c r="O50" i="6"/>
  <c r="B51" i="6"/>
  <c r="C51" i="6"/>
  <c r="D51" i="6"/>
  <c r="O51" i="6"/>
  <c r="P51" i="6" s="1"/>
  <c r="B52" i="6"/>
  <c r="C52" i="6"/>
  <c r="D52" i="6"/>
  <c r="O52" i="6"/>
  <c r="P52" i="6" s="1"/>
  <c r="B53" i="6"/>
  <c r="C53" i="6"/>
  <c r="D53" i="6"/>
  <c r="O53" i="6"/>
  <c r="P53" i="6" s="1"/>
  <c r="B54" i="6"/>
  <c r="C54" i="6"/>
  <c r="D54" i="6"/>
  <c r="O54" i="6"/>
  <c r="B55" i="6"/>
  <c r="C55" i="6"/>
  <c r="D55" i="6"/>
  <c r="O55" i="6"/>
  <c r="B56" i="6"/>
  <c r="C56" i="6"/>
  <c r="D56" i="6"/>
  <c r="O56" i="6"/>
  <c r="B57" i="6"/>
  <c r="C57" i="6"/>
  <c r="D57" i="6"/>
  <c r="O57" i="6"/>
  <c r="B58" i="6"/>
  <c r="C58" i="6"/>
  <c r="D58" i="6"/>
  <c r="O58" i="6"/>
  <c r="B59" i="6"/>
  <c r="C59" i="6"/>
  <c r="D59" i="6"/>
  <c r="O59" i="6"/>
  <c r="B60" i="6"/>
  <c r="C60" i="6"/>
  <c r="D60" i="6"/>
  <c r="O60" i="6"/>
  <c r="B61" i="6"/>
  <c r="C61" i="6"/>
  <c r="D61" i="6"/>
  <c r="O61" i="6"/>
  <c r="B62" i="6"/>
  <c r="C62" i="6"/>
  <c r="D62" i="6"/>
  <c r="O62" i="6"/>
  <c r="B63" i="6"/>
  <c r="C63" i="6"/>
  <c r="D63" i="6"/>
  <c r="O63" i="6"/>
  <c r="L64" i="6"/>
  <c r="S64" i="6"/>
  <c r="T64" i="6"/>
  <c r="U64" i="6"/>
  <c r="X64" i="6"/>
  <c r="Z64" i="6"/>
  <c r="R2" i="7"/>
  <c r="S2" i="7"/>
  <c r="R3" i="7"/>
  <c r="S3" i="7"/>
  <c r="F6" i="7"/>
  <c r="Z7" i="7"/>
  <c r="AA7" i="7"/>
  <c r="R11" i="7"/>
  <c r="S11" i="7"/>
  <c r="R12" i="7"/>
  <c r="S12" i="7"/>
  <c r="B15" i="7"/>
  <c r="C15" i="7"/>
  <c r="D15" i="7"/>
  <c r="O15" i="7"/>
  <c r="P15" i="7" s="1"/>
  <c r="A16" i="7"/>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B16" i="7"/>
  <c r="C16" i="7"/>
  <c r="D16" i="7"/>
  <c r="O16" i="7"/>
  <c r="P16" i="7" s="1"/>
  <c r="B17" i="7"/>
  <c r="C17" i="7"/>
  <c r="D17" i="7"/>
  <c r="O17" i="7"/>
  <c r="P17" i="7" s="1"/>
  <c r="B18" i="7"/>
  <c r="C18" i="7"/>
  <c r="D18" i="7"/>
  <c r="O18" i="7"/>
  <c r="B19" i="7"/>
  <c r="C19" i="7"/>
  <c r="D19" i="7"/>
  <c r="O19" i="7"/>
  <c r="P19" i="7" s="1"/>
  <c r="B20" i="7"/>
  <c r="C20" i="7"/>
  <c r="D20" i="7"/>
  <c r="O20" i="7"/>
  <c r="P20" i="7" s="1"/>
  <c r="B21" i="7"/>
  <c r="C21" i="7"/>
  <c r="D21" i="7"/>
  <c r="O21" i="7"/>
  <c r="P21" i="7" s="1"/>
  <c r="B22" i="7"/>
  <c r="C22" i="7"/>
  <c r="D22" i="7"/>
  <c r="O22" i="7"/>
  <c r="P22" i="7" s="1"/>
  <c r="B23" i="7"/>
  <c r="C23" i="7"/>
  <c r="D23" i="7"/>
  <c r="O23" i="7"/>
  <c r="P23" i="7" s="1"/>
  <c r="B24" i="7"/>
  <c r="C24" i="7"/>
  <c r="D24" i="7"/>
  <c r="O24" i="7"/>
  <c r="P24" i="7" s="1"/>
  <c r="B25" i="7"/>
  <c r="C25" i="7"/>
  <c r="D25" i="7"/>
  <c r="O25" i="7"/>
  <c r="P25" i="7" s="1"/>
  <c r="B26" i="7"/>
  <c r="C26" i="7"/>
  <c r="D26" i="7"/>
  <c r="O26" i="7"/>
  <c r="B27" i="7"/>
  <c r="C27" i="7"/>
  <c r="D27" i="7"/>
  <c r="O27" i="7"/>
  <c r="P27" i="7" s="1"/>
  <c r="B28" i="7"/>
  <c r="C28" i="7"/>
  <c r="D28" i="7"/>
  <c r="O28" i="7"/>
  <c r="P28" i="7" s="1"/>
  <c r="B29" i="7"/>
  <c r="C29" i="7"/>
  <c r="D29" i="7"/>
  <c r="O29" i="7"/>
  <c r="B30" i="7"/>
  <c r="C30" i="7"/>
  <c r="D30" i="7"/>
  <c r="O30" i="7"/>
  <c r="B31" i="7"/>
  <c r="C31" i="7"/>
  <c r="D31" i="7"/>
  <c r="O31" i="7"/>
  <c r="P31" i="7" s="1"/>
  <c r="B32" i="7"/>
  <c r="C32" i="7"/>
  <c r="D32" i="7"/>
  <c r="O32" i="7"/>
  <c r="P32" i="7" s="1"/>
  <c r="B33" i="7"/>
  <c r="C33" i="7"/>
  <c r="D33" i="7"/>
  <c r="O33" i="7"/>
  <c r="P33" i="7" s="1"/>
  <c r="B34" i="7"/>
  <c r="C34" i="7"/>
  <c r="D34" i="7"/>
  <c r="O34" i="7"/>
  <c r="B35" i="7"/>
  <c r="C35" i="7"/>
  <c r="D35" i="7"/>
  <c r="O35" i="7"/>
  <c r="P35" i="7" s="1"/>
  <c r="B36" i="7"/>
  <c r="C36" i="7"/>
  <c r="D36" i="7"/>
  <c r="O36" i="7"/>
  <c r="B37" i="7"/>
  <c r="C37" i="7"/>
  <c r="D37" i="7"/>
  <c r="O37" i="7"/>
  <c r="P37" i="7"/>
  <c r="B38" i="7"/>
  <c r="C38" i="7"/>
  <c r="D38" i="7"/>
  <c r="O38" i="7"/>
  <c r="B39" i="7"/>
  <c r="C39" i="7"/>
  <c r="D39" i="7"/>
  <c r="O39" i="7"/>
  <c r="B40" i="7"/>
  <c r="C40" i="7"/>
  <c r="D40" i="7"/>
  <c r="O40" i="7"/>
  <c r="B41" i="7"/>
  <c r="C41" i="7"/>
  <c r="D41" i="7"/>
  <c r="O41" i="7"/>
  <c r="P41" i="7" s="1"/>
  <c r="B42" i="7"/>
  <c r="C42" i="7"/>
  <c r="D42" i="7"/>
  <c r="O42" i="7"/>
  <c r="P42" i="7"/>
  <c r="B43" i="7"/>
  <c r="C43" i="7"/>
  <c r="D43" i="7"/>
  <c r="O43" i="7"/>
  <c r="B44" i="7"/>
  <c r="C44" i="7"/>
  <c r="D44" i="7"/>
  <c r="O44" i="7"/>
  <c r="P44" i="7" s="1"/>
  <c r="B45" i="7"/>
  <c r="C45" i="7"/>
  <c r="D45" i="7"/>
  <c r="O45" i="7"/>
  <c r="P45" i="7" s="1"/>
  <c r="B46" i="7"/>
  <c r="C46" i="7"/>
  <c r="D46" i="7"/>
  <c r="O46" i="7"/>
  <c r="P46" i="7" s="1"/>
  <c r="B47" i="7"/>
  <c r="C47" i="7"/>
  <c r="D47" i="7"/>
  <c r="O47" i="7"/>
  <c r="P47" i="7"/>
  <c r="B48" i="7"/>
  <c r="C48" i="7"/>
  <c r="D48" i="7"/>
  <c r="O48" i="7"/>
  <c r="B49" i="7"/>
  <c r="C49" i="7"/>
  <c r="D49" i="7"/>
  <c r="O49" i="7"/>
  <c r="P49" i="7" s="1"/>
  <c r="B50" i="7"/>
  <c r="C50" i="7"/>
  <c r="D50" i="7"/>
  <c r="O50" i="7"/>
  <c r="P50" i="7" s="1"/>
  <c r="B51" i="7"/>
  <c r="C51" i="7"/>
  <c r="D51" i="7"/>
  <c r="O51" i="7"/>
  <c r="B52" i="7"/>
  <c r="C52" i="7"/>
  <c r="D52" i="7"/>
  <c r="O52" i="7"/>
  <c r="P52" i="7"/>
  <c r="B53" i="7"/>
  <c r="C53" i="7"/>
  <c r="D53" i="7"/>
  <c r="O53" i="7"/>
  <c r="P53" i="7" s="1"/>
  <c r="B54" i="7"/>
  <c r="C54" i="7"/>
  <c r="D54" i="7"/>
  <c r="O54" i="7"/>
  <c r="B55" i="7"/>
  <c r="C55" i="7"/>
  <c r="D55" i="7"/>
  <c r="O55" i="7"/>
  <c r="B56" i="7"/>
  <c r="C56" i="7"/>
  <c r="D56" i="7"/>
  <c r="O56" i="7"/>
  <c r="P56" i="7" s="1"/>
  <c r="B57" i="7"/>
  <c r="C57" i="7"/>
  <c r="D57" i="7"/>
  <c r="O57" i="7"/>
  <c r="B58" i="7"/>
  <c r="C58" i="7"/>
  <c r="D58" i="7"/>
  <c r="O58" i="7"/>
  <c r="P58" i="7" s="1"/>
  <c r="B59" i="7"/>
  <c r="C59" i="7"/>
  <c r="D59" i="7"/>
  <c r="O59" i="7"/>
  <c r="P59" i="7" s="1"/>
  <c r="B60" i="7"/>
  <c r="C60" i="7"/>
  <c r="D60" i="7"/>
  <c r="O60" i="7"/>
  <c r="P60" i="7" s="1"/>
  <c r="B61" i="7"/>
  <c r="C61" i="7"/>
  <c r="D61" i="7"/>
  <c r="O61" i="7"/>
  <c r="B62" i="7"/>
  <c r="C62" i="7"/>
  <c r="D62" i="7"/>
  <c r="O62" i="7"/>
  <c r="B63" i="7"/>
  <c r="C63" i="7"/>
  <c r="D63" i="7"/>
  <c r="O63" i="7"/>
  <c r="P63" i="7" s="1"/>
  <c r="L64" i="7"/>
  <c r="S64" i="7"/>
  <c r="T64" i="7"/>
  <c r="U64" i="7"/>
  <c r="X64" i="7"/>
  <c r="Z64" i="7"/>
  <c r="E2" i="8"/>
  <c r="R2" i="8"/>
  <c r="S2" i="8"/>
  <c r="R3" i="8"/>
  <c r="S3" i="8"/>
  <c r="Z7" i="8"/>
  <c r="AA7" i="8"/>
  <c r="R11" i="8"/>
  <c r="S11" i="8"/>
  <c r="R12" i="8"/>
  <c r="S12" i="8"/>
  <c r="B15" i="8"/>
  <c r="C15" i="8"/>
  <c r="D15" i="8"/>
  <c r="O15" i="8"/>
  <c r="P15" i="8" s="1"/>
  <c r="A16" i="8"/>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B16" i="8"/>
  <c r="C16" i="8"/>
  <c r="D16" i="8"/>
  <c r="O16" i="8"/>
  <c r="B17" i="8"/>
  <c r="C17" i="8"/>
  <c r="D17" i="8"/>
  <c r="O17" i="8"/>
  <c r="P17" i="8" s="1"/>
  <c r="B18" i="8"/>
  <c r="C18" i="8"/>
  <c r="D18" i="8"/>
  <c r="O18" i="8"/>
  <c r="P18" i="8" s="1"/>
  <c r="B19" i="8"/>
  <c r="C19" i="8"/>
  <c r="D19" i="8"/>
  <c r="O19" i="8"/>
  <c r="P19" i="8" s="1"/>
  <c r="B20" i="8"/>
  <c r="C20" i="8"/>
  <c r="D20" i="8"/>
  <c r="O20" i="8"/>
  <c r="P20" i="8" s="1"/>
  <c r="B21" i="8"/>
  <c r="C21" i="8"/>
  <c r="D21" i="8"/>
  <c r="O21" i="8"/>
  <c r="P21" i="8" s="1"/>
  <c r="B22" i="8"/>
  <c r="C22" i="8"/>
  <c r="D22" i="8"/>
  <c r="O22" i="8"/>
  <c r="P22" i="8" s="1"/>
  <c r="B23" i="8"/>
  <c r="C23" i="8"/>
  <c r="D23" i="8"/>
  <c r="O23" i="8"/>
  <c r="P23" i="8" s="1"/>
  <c r="B24" i="8"/>
  <c r="C24" i="8"/>
  <c r="D24" i="8"/>
  <c r="O24" i="8"/>
  <c r="P24" i="8" s="1"/>
  <c r="B25" i="8"/>
  <c r="C25" i="8"/>
  <c r="D25" i="8"/>
  <c r="O25" i="8"/>
  <c r="P25" i="8" s="1"/>
  <c r="B26" i="8"/>
  <c r="C26" i="8"/>
  <c r="D26" i="8"/>
  <c r="O26" i="8"/>
  <c r="P26" i="8" s="1"/>
  <c r="B27" i="8"/>
  <c r="C27" i="8"/>
  <c r="D27" i="8"/>
  <c r="O27" i="8"/>
  <c r="B28" i="8"/>
  <c r="C28" i="8"/>
  <c r="D28" i="8"/>
  <c r="O28" i="8"/>
  <c r="B29" i="8"/>
  <c r="C29" i="8"/>
  <c r="D29" i="8"/>
  <c r="O29" i="8"/>
  <c r="P29" i="8" s="1"/>
  <c r="B30" i="8"/>
  <c r="C30" i="8"/>
  <c r="D30" i="8"/>
  <c r="O30" i="8"/>
  <c r="P30" i="8" s="1"/>
  <c r="B31" i="8"/>
  <c r="C31" i="8"/>
  <c r="D31" i="8"/>
  <c r="O31" i="8"/>
  <c r="P31" i="8" s="1"/>
  <c r="B32" i="8"/>
  <c r="C32" i="8"/>
  <c r="D32" i="8"/>
  <c r="O32" i="8"/>
  <c r="P32" i="8" s="1"/>
  <c r="B33" i="8"/>
  <c r="C33" i="8"/>
  <c r="D33" i="8"/>
  <c r="O33" i="8"/>
  <c r="P33" i="8" s="1"/>
  <c r="B34" i="8"/>
  <c r="C34" i="8"/>
  <c r="D34" i="8"/>
  <c r="O34" i="8"/>
  <c r="B35" i="8"/>
  <c r="C35" i="8"/>
  <c r="D35" i="8"/>
  <c r="O35" i="8"/>
  <c r="P35" i="8" s="1"/>
  <c r="B36" i="8"/>
  <c r="C36" i="8"/>
  <c r="D36" i="8"/>
  <c r="O36" i="8"/>
  <c r="P36" i="8"/>
  <c r="B37" i="8"/>
  <c r="C37" i="8"/>
  <c r="D37" i="8"/>
  <c r="O37" i="8"/>
  <c r="P37" i="8" s="1"/>
  <c r="B38" i="8"/>
  <c r="C38" i="8"/>
  <c r="D38" i="8"/>
  <c r="O38" i="8"/>
  <c r="P38" i="8" s="1"/>
  <c r="W38" i="8" s="1"/>
  <c r="Y38" i="8" s="1"/>
  <c r="B39" i="8"/>
  <c r="C39" i="8"/>
  <c r="D39" i="8"/>
  <c r="O39" i="8"/>
  <c r="P39" i="8" s="1"/>
  <c r="B40" i="8"/>
  <c r="C40" i="8"/>
  <c r="D40" i="8"/>
  <c r="O40" i="8"/>
  <c r="P40" i="8" s="1"/>
  <c r="B41" i="8"/>
  <c r="C41" i="8"/>
  <c r="D41" i="8"/>
  <c r="O41" i="8"/>
  <c r="P41" i="8"/>
  <c r="B42" i="8"/>
  <c r="C42" i="8"/>
  <c r="D42" i="8"/>
  <c r="O42" i="8"/>
  <c r="P42" i="8" s="1"/>
  <c r="B43" i="8"/>
  <c r="C43" i="8"/>
  <c r="D43" i="8"/>
  <c r="O43" i="8"/>
  <c r="B44" i="8"/>
  <c r="C44" i="8"/>
  <c r="D44" i="8"/>
  <c r="O44" i="8"/>
  <c r="P44" i="8" s="1"/>
  <c r="B45" i="8"/>
  <c r="C45" i="8"/>
  <c r="D45" i="8"/>
  <c r="O45" i="8"/>
  <c r="B46" i="8"/>
  <c r="C46" i="8"/>
  <c r="D46" i="8"/>
  <c r="O46" i="8"/>
  <c r="P46" i="8" s="1"/>
  <c r="W46" i="8" s="1"/>
  <c r="Y46" i="8" s="1"/>
  <c r="B47" i="8"/>
  <c r="C47" i="8"/>
  <c r="D47" i="8"/>
  <c r="O47" i="8"/>
  <c r="P47" i="8" s="1"/>
  <c r="B48" i="8"/>
  <c r="C48" i="8"/>
  <c r="D48" i="8"/>
  <c r="O48" i="8"/>
  <c r="B49" i="8"/>
  <c r="C49" i="8"/>
  <c r="D49" i="8"/>
  <c r="O49" i="8"/>
  <c r="B50" i="8"/>
  <c r="C50" i="8"/>
  <c r="D50" i="8"/>
  <c r="O50" i="8"/>
  <c r="P50" i="8" s="1"/>
  <c r="B51" i="8"/>
  <c r="C51" i="8"/>
  <c r="D51" i="8"/>
  <c r="O51" i="8"/>
  <c r="P51" i="8" s="1"/>
  <c r="B52" i="8"/>
  <c r="C52" i="8"/>
  <c r="D52" i="8"/>
  <c r="O52" i="8"/>
  <c r="P52" i="8" s="1"/>
  <c r="B53" i="8"/>
  <c r="C53" i="8"/>
  <c r="D53" i="8"/>
  <c r="O53" i="8"/>
  <c r="P53" i="8"/>
  <c r="B54" i="8"/>
  <c r="C54" i="8"/>
  <c r="D54" i="8"/>
  <c r="O54" i="8"/>
  <c r="P54" i="8" s="1"/>
  <c r="B55" i="8"/>
  <c r="C55" i="8"/>
  <c r="D55" i="8"/>
  <c r="O55" i="8"/>
  <c r="P55" i="8" s="1"/>
  <c r="B56" i="8"/>
  <c r="C56" i="8"/>
  <c r="D56" i="8"/>
  <c r="O56" i="8"/>
  <c r="P56" i="8" s="1"/>
  <c r="B57" i="8"/>
  <c r="C57" i="8"/>
  <c r="D57" i="8"/>
  <c r="O57" i="8"/>
  <c r="P57" i="8" s="1"/>
  <c r="B58" i="8"/>
  <c r="C58" i="8"/>
  <c r="D58" i="8"/>
  <c r="O58" i="8"/>
  <c r="B59" i="8"/>
  <c r="C59" i="8"/>
  <c r="D59" i="8"/>
  <c r="O59" i="8"/>
  <c r="P59" i="8" s="1"/>
  <c r="B60" i="8"/>
  <c r="C60" i="8"/>
  <c r="D60" i="8"/>
  <c r="O60" i="8"/>
  <c r="P60" i="8" s="1"/>
  <c r="B61" i="8"/>
  <c r="C61" i="8"/>
  <c r="D61" i="8"/>
  <c r="O61" i="8"/>
  <c r="P61" i="8" s="1"/>
  <c r="B62" i="8"/>
  <c r="C62" i="8"/>
  <c r="D62" i="8"/>
  <c r="O62" i="8"/>
  <c r="P62" i="8" s="1"/>
  <c r="B63" i="8"/>
  <c r="C63" i="8"/>
  <c r="D63" i="8"/>
  <c r="O63" i="8"/>
  <c r="L64" i="8"/>
  <c r="S64" i="8"/>
  <c r="T64" i="8"/>
  <c r="U64" i="8"/>
  <c r="X64" i="8"/>
  <c r="Z64" i="8"/>
  <c r="E2" i="9"/>
  <c r="R2" i="9"/>
  <c r="S2" i="9"/>
  <c r="R3" i="9"/>
  <c r="S3" i="9"/>
  <c r="F7" i="9"/>
  <c r="Z7" i="9"/>
  <c r="AA7" i="9"/>
  <c r="R11" i="9"/>
  <c r="S11" i="9"/>
  <c r="R12" i="9"/>
  <c r="S12" i="9"/>
  <c r="B15" i="9"/>
  <c r="C15" i="9"/>
  <c r="D15" i="9"/>
  <c r="O15" i="9"/>
  <c r="P15" i="9" s="1"/>
  <c r="A16" i="9"/>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B16" i="9"/>
  <c r="C16" i="9"/>
  <c r="D16" i="9"/>
  <c r="O16" i="9"/>
  <c r="B17" i="9"/>
  <c r="C17" i="9"/>
  <c r="D17" i="9"/>
  <c r="O17" i="9"/>
  <c r="B18" i="9"/>
  <c r="C18" i="9"/>
  <c r="D18" i="9"/>
  <c r="O18" i="9"/>
  <c r="P18" i="9" s="1"/>
  <c r="B19" i="9"/>
  <c r="C19" i="9"/>
  <c r="D19" i="9"/>
  <c r="O19" i="9"/>
  <c r="P19" i="9" s="1"/>
  <c r="B20" i="9"/>
  <c r="C20" i="9"/>
  <c r="D20" i="9"/>
  <c r="O20" i="9"/>
  <c r="P20" i="9" s="1"/>
  <c r="B21" i="9"/>
  <c r="C21" i="9"/>
  <c r="D21" i="9"/>
  <c r="O21" i="9"/>
  <c r="P21" i="9" s="1"/>
  <c r="B22" i="9"/>
  <c r="C22" i="9"/>
  <c r="D22" i="9"/>
  <c r="O22" i="9"/>
  <c r="P22" i="9" s="1"/>
  <c r="B23" i="9"/>
  <c r="C23" i="9"/>
  <c r="D23" i="9"/>
  <c r="O23" i="9"/>
  <c r="P23" i="9" s="1"/>
  <c r="B24" i="9"/>
  <c r="C24" i="9"/>
  <c r="D24" i="9"/>
  <c r="O24" i="9"/>
  <c r="P24" i="9" s="1"/>
  <c r="B25" i="9"/>
  <c r="C25" i="9"/>
  <c r="D25" i="9"/>
  <c r="O25" i="9"/>
  <c r="P25" i="9" s="1"/>
  <c r="B26" i="9"/>
  <c r="C26" i="9"/>
  <c r="D26" i="9"/>
  <c r="O26" i="9"/>
  <c r="B27" i="9"/>
  <c r="C27" i="9"/>
  <c r="D27" i="9"/>
  <c r="O27" i="9"/>
  <c r="P27" i="9" s="1"/>
  <c r="B28" i="9"/>
  <c r="C28" i="9"/>
  <c r="D28" i="9"/>
  <c r="O28" i="9"/>
  <c r="P28" i="9" s="1"/>
  <c r="B29" i="9"/>
  <c r="C29" i="9"/>
  <c r="D29" i="9"/>
  <c r="O29" i="9"/>
  <c r="P29" i="9" s="1"/>
  <c r="B30" i="9"/>
  <c r="C30" i="9"/>
  <c r="D30" i="9"/>
  <c r="O30" i="9"/>
  <c r="P30" i="9" s="1"/>
  <c r="B31" i="9"/>
  <c r="C31" i="9"/>
  <c r="D31" i="9"/>
  <c r="O31" i="9"/>
  <c r="P31" i="9" s="1"/>
  <c r="W31" i="9" s="1"/>
  <c r="Y31" i="9" s="1"/>
  <c r="B32" i="9"/>
  <c r="C32" i="9"/>
  <c r="D32" i="9"/>
  <c r="O32" i="9"/>
  <c r="P32" i="9" s="1"/>
  <c r="B33" i="9"/>
  <c r="C33" i="9"/>
  <c r="D33" i="9"/>
  <c r="O33" i="9"/>
  <c r="B34" i="9"/>
  <c r="C34" i="9"/>
  <c r="D34" i="9"/>
  <c r="O34" i="9"/>
  <c r="P34" i="9" s="1"/>
  <c r="B35" i="9"/>
  <c r="C35" i="9"/>
  <c r="D35" i="9"/>
  <c r="O35" i="9"/>
  <c r="B36" i="9"/>
  <c r="C36" i="9"/>
  <c r="D36" i="9"/>
  <c r="O36" i="9"/>
  <c r="B37" i="9"/>
  <c r="C37" i="9"/>
  <c r="D37" i="9"/>
  <c r="O37" i="9"/>
  <c r="B38" i="9"/>
  <c r="C38" i="9"/>
  <c r="D38" i="9"/>
  <c r="O38" i="9"/>
  <c r="B39" i="9"/>
  <c r="C39" i="9"/>
  <c r="D39" i="9"/>
  <c r="O39" i="9"/>
  <c r="B40" i="9"/>
  <c r="C40" i="9"/>
  <c r="D40" i="9"/>
  <c r="O40" i="9"/>
  <c r="B41" i="9"/>
  <c r="C41" i="9"/>
  <c r="D41" i="9"/>
  <c r="O41" i="9"/>
  <c r="B42" i="9"/>
  <c r="C42" i="9"/>
  <c r="D42" i="9"/>
  <c r="O42" i="9"/>
  <c r="B43" i="9"/>
  <c r="C43" i="9"/>
  <c r="D43" i="9"/>
  <c r="O43" i="9"/>
  <c r="B44" i="9"/>
  <c r="C44" i="9"/>
  <c r="D44" i="9"/>
  <c r="O44" i="9"/>
  <c r="B45" i="9"/>
  <c r="C45" i="9"/>
  <c r="D45" i="9"/>
  <c r="O45" i="9"/>
  <c r="B46" i="9"/>
  <c r="C46" i="9"/>
  <c r="D46" i="9"/>
  <c r="O46" i="9"/>
  <c r="B47" i="9"/>
  <c r="C47" i="9"/>
  <c r="D47" i="9"/>
  <c r="O47" i="9"/>
  <c r="B48" i="9"/>
  <c r="C48" i="9"/>
  <c r="D48" i="9"/>
  <c r="O48" i="9"/>
  <c r="B49" i="9"/>
  <c r="C49" i="9"/>
  <c r="D49" i="9"/>
  <c r="O49" i="9"/>
  <c r="B50" i="9"/>
  <c r="C50" i="9"/>
  <c r="D50" i="9"/>
  <c r="O50" i="9"/>
  <c r="B51" i="9"/>
  <c r="C51" i="9"/>
  <c r="D51" i="9"/>
  <c r="O51" i="9"/>
  <c r="B52" i="9"/>
  <c r="C52" i="9"/>
  <c r="D52" i="9"/>
  <c r="O52" i="9"/>
  <c r="B53" i="9"/>
  <c r="C53" i="9"/>
  <c r="D53" i="9"/>
  <c r="O53" i="9"/>
  <c r="B54" i="9"/>
  <c r="C54" i="9"/>
  <c r="D54" i="9"/>
  <c r="O54" i="9"/>
  <c r="B55" i="9"/>
  <c r="C55" i="9"/>
  <c r="D55" i="9"/>
  <c r="O55" i="9"/>
  <c r="B56" i="9"/>
  <c r="C56" i="9"/>
  <c r="D56" i="9"/>
  <c r="O56" i="9"/>
  <c r="B57" i="9"/>
  <c r="C57" i="9"/>
  <c r="D57" i="9"/>
  <c r="O57" i="9"/>
  <c r="B58" i="9"/>
  <c r="C58" i="9"/>
  <c r="D58" i="9"/>
  <c r="O58" i="9"/>
  <c r="B59" i="9"/>
  <c r="C59" i="9"/>
  <c r="D59" i="9"/>
  <c r="O59" i="9"/>
  <c r="B60" i="9"/>
  <c r="C60" i="9"/>
  <c r="D60" i="9"/>
  <c r="O60" i="9"/>
  <c r="B61" i="9"/>
  <c r="C61" i="9"/>
  <c r="D61" i="9"/>
  <c r="O61" i="9"/>
  <c r="B62" i="9"/>
  <c r="C62" i="9"/>
  <c r="D62" i="9"/>
  <c r="O62" i="9"/>
  <c r="B63" i="9"/>
  <c r="C63" i="9"/>
  <c r="D63" i="9"/>
  <c r="O63" i="9"/>
  <c r="L64" i="9"/>
  <c r="S64" i="9"/>
  <c r="T64" i="9"/>
  <c r="U64" i="9"/>
  <c r="X64" i="9"/>
  <c r="Z64" i="9"/>
  <c r="E2" i="10"/>
  <c r="R2" i="10"/>
  <c r="S2" i="10"/>
  <c r="R3" i="10"/>
  <c r="S3" i="10"/>
  <c r="Z7" i="10"/>
  <c r="AA7" i="10"/>
  <c r="R11" i="10"/>
  <c r="S11" i="10"/>
  <c r="R12" i="10"/>
  <c r="S12" i="10"/>
  <c r="B15" i="10"/>
  <c r="C15" i="10"/>
  <c r="D15" i="10"/>
  <c r="O15" i="10"/>
  <c r="P15" i="10" s="1"/>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B16" i="10"/>
  <c r="C16" i="10"/>
  <c r="D16" i="10"/>
  <c r="O16" i="10"/>
  <c r="P16" i="10" s="1"/>
  <c r="B17" i="10"/>
  <c r="C17" i="10"/>
  <c r="D17" i="10"/>
  <c r="O17" i="10"/>
  <c r="B18" i="10"/>
  <c r="C18" i="10"/>
  <c r="D18" i="10"/>
  <c r="O18" i="10"/>
  <c r="P18" i="10" s="1"/>
  <c r="B19" i="10"/>
  <c r="C19" i="10"/>
  <c r="D19" i="10"/>
  <c r="O19" i="10"/>
  <c r="P19" i="10" s="1"/>
  <c r="B20" i="10"/>
  <c r="C20" i="10"/>
  <c r="D20" i="10"/>
  <c r="O20" i="10"/>
  <c r="B21" i="10"/>
  <c r="C21" i="10"/>
  <c r="D21" i="10"/>
  <c r="O21" i="10"/>
  <c r="P21" i="10" s="1"/>
  <c r="B22" i="10"/>
  <c r="C22" i="10"/>
  <c r="D22" i="10"/>
  <c r="O22" i="10"/>
  <c r="P22" i="10" s="1"/>
  <c r="B23" i="10"/>
  <c r="C23" i="10"/>
  <c r="D23" i="10"/>
  <c r="O23" i="10"/>
  <c r="P23" i="10" s="1"/>
  <c r="B24" i="10"/>
  <c r="C24" i="10"/>
  <c r="D24" i="10"/>
  <c r="O24" i="10"/>
  <c r="B25" i="10"/>
  <c r="C25" i="10"/>
  <c r="D25" i="10"/>
  <c r="O25" i="10"/>
  <c r="P25" i="10" s="1"/>
  <c r="B26" i="10"/>
  <c r="C26" i="10"/>
  <c r="D26" i="10"/>
  <c r="O26" i="10"/>
  <c r="P26" i="10" s="1"/>
  <c r="B27" i="10"/>
  <c r="C27" i="10"/>
  <c r="D27" i="10"/>
  <c r="O27" i="10"/>
  <c r="P27" i="10" s="1"/>
  <c r="B28" i="10"/>
  <c r="C28" i="10"/>
  <c r="D28" i="10"/>
  <c r="O28" i="10"/>
  <c r="P28" i="10" s="1"/>
  <c r="B29" i="10"/>
  <c r="C29" i="10"/>
  <c r="D29" i="10"/>
  <c r="O29" i="10"/>
  <c r="B30" i="10"/>
  <c r="C30" i="10"/>
  <c r="D30" i="10"/>
  <c r="O30" i="10"/>
  <c r="P30" i="10" s="1"/>
  <c r="B31" i="10"/>
  <c r="C31" i="10"/>
  <c r="D31" i="10"/>
  <c r="O31" i="10"/>
  <c r="P31" i="10" s="1"/>
  <c r="B32" i="10"/>
  <c r="C32" i="10"/>
  <c r="D32" i="10"/>
  <c r="O32" i="10"/>
  <c r="P32" i="10" s="1"/>
  <c r="B33" i="10"/>
  <c r="C33" i="10"/>
  <c r="D33" i="10"/>
  <c r="O33" i="10"/>
  <c r="B34" i="10"/>
  <c r="C34" i="10"/>
  <c r="D34" i="10"/>
  <c r="O34" i="10"/>
  <c r="B35" i="10"/>
  <c r="C35" i="10"/>
  <c r="D35" i="10"/>
  <c r="O35" i="10"/>
  <c r="B36" i="10"/>
  <c r="C36" i="10"/>
  <c r="D36" i="10"/>
  <c r="O36" i="10"/>
  <c r="B37" i="10"/>
  <c r="C37" i="10"/>
  <c r="D37" i="10"/>
  <c r="O37" i="10"/>
  <c r="B38" i="10"/>
  <c r="C38" i="10"/>
  <c r="D38" i="10"/>
  <c r="O38" i="10"/>
  <c r="B39" i="10"/>
  <c r="C39" i="10"/>
  <c r="D39" i="10"/>
  <c r="O39" i="10"/>
  <c r="B40" i="10"/>
  <c r="C40" i="10"/>
  <c r="D40" i="10"/>
  <c r="O40" i="10"/>
  <c r="B41" i="10"/>
  <c r="C41" i="10"/>
  <c r="D41" i="10"/>
  <c r="O41" i="10"/>
  <c r="B42" i="10"/>
  <c r="C42" i="10"/>
  <c r="D42" i="10"/>
  <c r="O42" i="10"/>
  <c r="B43" i="10"/>
  <c r="C43" i="10"/>
  <c r="D43" i="10"/>
  <c r="O43" i="10"/>
  <c r="B44" i="10"/>
  <c r="C44" i="10"/>
  <c r="D44" i="10"/>
  <c r="O44" i="10"/>
  <c r="B45" i="10"/>
  <c r="C45" i="10"/>
  <c r="D45" i="10"/>
  <c r="O45" i="10"/>
  <c r="B46" i="10"/>
  <c r="C46" i="10"/>
  <c r="D46" i="10"/>
  <c r="O46" i="10"/>
  <c r="B47" i="10"/>
  <c r="C47" i="10"/>
  <c r="D47" i="10"/>
  <c r="O47" i="10"/>
  <c r="B48" i="10"/>
  <c r="C48" i="10"/>
  <c r="D48" i="10"/>
  <c r="O48" i="10"/>
  <c r="B49" i="10"/>
  <c r="C49" i="10"/>
  <c r="D49" i="10"/>
  <c r="O49" i="10"/>
  <c r="B50" i="10"/>
  <c r="C50" i="10"/>
  <c r="D50" i="10"/>
  <c r="O50" i="10"/>
  <c r="B51" i="10"/>
  <c r="C51" i="10"/>
  <c r="D51" i="10"/>
  <c r="O51" i="10"/>
  <c r="B52" i="10"/>
  <c r="C52" i="10"/>
  <c r="D52" i="10"/>
  <c r="O52" i="10"/>
  <c r="B53" i="10"/>
  <c r="C53" i="10"/>
  <c r="D53" i="10"/>
  <c r="O53" i="10"/>
  <c r="B54" i="10"/>
  <c r="C54" i="10"/>
  <c r="D54" i="10"/>
  <c r="O54" i="10"/>
  <c r="B55" i="10"/>
  <c r="C55" i="10"/>
  <c r="D55" i="10"/>
  <c r="O55" i="10"/>
  <c r="B56" i="10"/>
  <c r="C56" i="10"/>
  <c r="D56" i="10"/>
  <c r="O56" i="10"/>
  <c r="B57" i="10"/>
  <c r="C57" i="10"/>
  <c r="D57" i="10"/>
  <c r="O57" i="10"/>
  <c r="B58" i="10"/>
  <c r="C58" i="10"/>
  <c r="D58" i="10"/>
  <c r="O58" i="10"/>
  <c r="B59" i="10"/>
  <c r="C59" i="10"/>
  <c r="D59" i="10"/>
  <c r="O59" i="10"/>
  <c r="B60" i="10"/>
  <c r="C60" i="10"/>
  <c r="D60" i="10"/>
  <c r="O60" i="10"/>
  <c r="B61" i="10"/>
  <c r="C61" i="10"/>
  <c r="D61" i="10"/>
  <c r="O61" i="10"/>
  <c r="B62" i="10"/>
  <c r="C62" i="10"/>
  <c r="D62" i="10"/>
  <c r="O62" i="10"/>
  <c r="B63" i="10"/>
  <c r="C63" i="10"/>
  <c r="D63" i="10"/>
  <c r="O63" i="10"/>
  <c r="L64" i="10"/>
  <c r="S64" i="10"/>
  <c r="T64" i="10"/>
  <c r="U64" i="10"/>
  <c r="X64" i="10"/>
  <c r="Z64" i="10"/>
  <c r="E2" i="11"/>
  <c r="R2" i="11"/>
  <c r="S2" i="11"/>
  <c r="R3" i="11"/>
  <c r="S3" i="11"/>
  <c r="Z7" i="11"/>
  <c r="AA7" i="11"/>
  <c r="R11" i="11"/>
  <c r="S11" i="11"/>
  <c r="R12" i="11"/>
  <c r="S12" i="11"/>
  <c r="B15" i="11"/>
  <c r="C15" i="11"/>
  <c r="D15" i="11"/>
  <c r="O15" i="11"/>
  <c r="P1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B16" i="11"/>
  <c r="C16" i="11"/>
  <c r="D16" i="11"/>
  <c r="O16" i="11"/>
  <c r="P16" i="11" s="1"/>
  <c r="B17" i="11"/>
  <c r="C17" i="11"/>
  <c r="D17" i="11"/>
  <c r="O17" i="11"/>
  <c r="P17" i="11" s="1"/>
  <c r="B18" i="11"/>
  <c r="C18" i="11"/>
  <c r="D18" i="11"/>
  <c r="O18" i="11"/>
  <c r="P18" i="11" s="1"/>
  <c r="B19" i="11"/>
  <c r="C19" i="11"/>
  <c r="D19" i="11"/>
  <c r="O19" i="11"/>
  <c r="P19" i="11" s="1"/>
  <c r="B20" i="11"/>
  <c r="C20" i="11"/>
  <c r="D20" i="11"/>
  <c r="O20" i="11"/>
  <c r="P20" i="11" s="1"/>
  <c r="B21" i="11"/>
  <c r="C21" i="11"/>
  <c r="D21" i="11"/>
  <c r="O21" i="11"/>
  <c r="B22" i="11"/>
  <c r="C22" i="11"/>
  <c r="D22" i="11"/>
  <c r="O22" i="11"/>
  <c r="B23" i="11"/>
  <c r="C23" i="11"/>
  <c r="D23" i="11"/>
  <c r="O23" i="11"/>
  <c r="P23" i="11" s="1"/>
  <c r="B24" i="11"/>
  <c r="C24" i="11"/>
  <c r="D24" i="11"/>
  <c r="O24" i="11"/>
  <c r="P24" i="11" s="1"/>
  <c r="B25" i="11"/>
  <c r="C25" i="11"/>
  <c r="D25" i="11"/>
  <c r="O25" i="11"/>
  <c r="P25" i="11" s="1"/>
  <c r="B26" i="11"/>
  <c r="C26" i="11"/>
  <c r="D26" i="11"/>
  <c r="O26" i="11"/>
  <c r="B27" i="11"/>
  <c r="C27" i="11"/>
  <c r="D27" i="11"/>
  <c r="O27" i="11"/>
  <c r="P27" i="11" s="1"/>
  <c r="B28" i="11"/>
  <c r="C28" i="11"/>
  <c r="D28" i="11"/>
  <c r="O28" i="11"/>
  <c r="P28" i="11" s="1"/>
  <c r="B29" i="11"/>
  <c r="C29" i="11"/>
  <c r="D29" i="11"/>
  <c r="O29" i="11"/>
  <c r="P29" i="11" s="1"/>
  <c r="B30" i="11"/>
  <c r="C30" i="11"/>
  <c r="D30" i="11"/>
  <c r="O30" i="11"/>
  <c r="B31" i="11"/>
  <c r="C31" i="11"/>
  <c r="D31" i="11"/>
  <c r="O31" i="11"/>
  <c r="P31" i="11" s="1"/>
  <c r="W31" i="11" s="1"/>
  <c r="Y31" i="11" s="1"/>
  <c r="B32" i="11"/>
  <c r="C32" i="11"/>
  <c r="D32" i="11"/>
  <c r="O32" i="11"/>
  <c r="P32" i="11" s="1"/>
  <c r="B33" i="11"/>
  <c r="C33" i="11"/>
  <c r="D33" i="11"/>
  <c r="O33" i="11"/>
  <c r="B34" i="11"/>
  <c r="C34" i="11"/>
  <c r="D34" i="11"/>
  <c r="O34" i="11"/>
  <c r="P34" i="11" s="1"/>
  <c r="B35" i="11"/>
  <c r="C35" i="11"/>
  <c r="D35" i="11"/>
  <c r="O35" i="11"/>
  <c r="B36" i="11"/>
  <c r="C36" i="11"/>
  <c r="D36" i="11"/>
  <c r="O36" i="11"/>
  <c r="P36" i="11" s="1"/>
  <c r="B37" i="11"/>
  <c r="C37" i="11"/>
  <c r="D37" i="11"/>
  <c r="O37" i="11"/>
  <c r="P37" i="11" s="1"/>
  <c r="B38" i="11"/>
  <c r="C38" i="11"/>
  <c r="D38" i="11"/>
  <c r="O38" i="11"/>
  <c r="B39" i="11"/>
  <c r="C39" i="11"/>
  <c r="D39" i="11"/>
  <c r="O39" i="11"/>
  <c r="P39" i="11"/>
  <c r="B40" i="11"/>
  <c r="C40" i="11"/>
  <c r="D40" i="11"/>
  <c r="O40" i="11"/>
  <c r="P40" i="11" s="1"/>
  <c r="B41" i="11"/>
  <c r="C41" i="11"/>
  <c r="D41" i="11"/>
  <c r="O41" i="11"/>
  <c r="B42" i="11"/>
  <c r="C42" i="11"/>
  <c r="D42" i="11"/>
  <c r="O42" i="11"/>
  <c r="B43" i="11"/>
  <c r="C43" i="11"/>
  <c r="D43" i="11"/>
  <c r="O43" i="11"/>
  <c r="B44" i="11"/>
  <c r="C44" i="11"/>
  <c r="D44" i="11"/>
  <c r="O44" i="11"/>
  <c r="B45" i="11"/>
  <c r="C45" i="11"/>
  <c r="D45" i="11"/>
  <c r="O45" i="11"/>
  <c r="P45" i="11" s="1"/>
  <c r="B46" i="11"/>
  <c r="C46" i="11"/>
  <c r="D46" i="11"/>
  <c r="O46" i="11"/>
  <c r="P46" i="11" s="1"/>
  <c r="B47" i="11"/>
  <c r="C47" i="11"/>
  <c r="D47" i="11"/>
  <c r="O47" i="11"/>
  <c r="P47" i="11" s="1"/>
  <c r="B48" i="11"/>
  <c r="C48" i="11"/>
  <c r="D48" i="11"/>
  <c r="O48" i="11"/>
  <c r="P48" i="11" s="1"/>
  <c r="B49" i="11"/>
  <c r="C49" i="11"/>
  <c r="D49" i="11"/>
  <c r="O49" i="11"/>
  <c r="P49" i="11" s="1"/>
  <c r="B50" i="11"/>
  <c r="C50" i="11"/>
  <c r="D50" i="11"/>
  <c r="O50" i="11"/>
  <c r="B51" i="11"/>
  <c r="C51" i="11"/>
  <c r="D51" i="11"/>
  <c r="O51" i="11"/>
  <c r="B52" i="11"/>
  <c r="C52" i="11"/>
  <c r="D52" i="11"/>
  <c r="O52" i="11"/>
  <c r="P52" i="11"/>
  <c r="B53" i="11"/>
  <c r="C53" i="11"/>
  <c r="D53" i="11"/>
  <c r="O53" i="11"/>
  <c r="B54" i="11"/>
  <c r="C54" i="11"/>
  <c r="D54" i="11"/>
  <c r="O54" i="11"/>
  <c r="P54" i="11" s="1"/>
  <c r="B55" i="11"/>
  <c r="C55" i="11"/>
  <c r="D55" i="11"/>
  <c r="O55" i="11"/>
  <c r="P55" i="11" s="1"/>
  <c r="B56" i="11"/>
  <c r="C56" i="11"/>
  <c r="D56" i="11"/>
  <c r="O56" i="11"/>
  <c r="P56" i="11" s="1"/>
  <c r="B57" i="11"/>
  <c r="C57" i="11"/>
  <c r="D57" i="11"/>
  <c r="O57" i="11"/>
  <c r="P57" i="11" s="1"/>
  <c r="B58" i="11"/>
  <c r="C58" i="11"/>
  <c r="D58" i="11"/>
  <c r="O58" i="11"/>
  <c r="B59" i="11"/>
  <c r="C59" i="11"/>
  <c r="D59" i="11"/>
  <c r="O59" i="11"/>
  <c r="P59" i="11" s="1"/>
  <c r="B60" i="11"/>
  <c r="C60" i="11"/>
  <c r="D60" i="11"/>
  <c r="O60" i="11"/>
  <c r="P60" i="11" s="1"/>
  <c r="B61" i="11"/>
  <c r="C61" i="11"/>
  <c r="D61" i="11"/>
  <c r="O61" i="11"/>
  <c r="P61" i="11" s="1"/>
  <c r="B62" i="11"/>
  <c r="C62" i="11"/>
  <c r="D62" i="11"/>
  <c r="O62" i="11"/>
  <c r="P62" i="11" s="1"/>
  <c r="B63" i="11"/>
  <c r="C63" i="11"/>
  <c r="D63" i="11"/>
  <c r="O63" i="11"/>
  <c r="P63" i="11" s="1"/>
  <c r="L64" i="11"/>
  <c r="S64" i="11"/>
  <c r="T64" i="11"/>
  <c r="U64" i="11"/>
  <c r="X64" i="11"/>
  <c r="Z64" i="11"/>
  <c r="E2" i="12"/>
  <c r="R2" i="12"/>
  <c r="S2" i="12"/>
  <c r="R3" i="12"/>
  <c r="S3" i="12"/>
  <c r="Z7" i="12"/>
  <c r="AA7" i="12"/>
  <c r="R11" i="12"/>
  <c r="S11" i="12"/>
  <c r="R12" i="12"/>
  <c r="S12" i="12"/>
  <c r="B15" i="12"/>
  <c r="C15" i="12"/>
  <c r="D15" i="12"/>
  <c r="O15" i="12"/>
  <c r="P15" i="12" s="1"/>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B16" i="12"/>
  <c r="C16" i="12"/>
  <c r="D16" i="12"/>
  <c r="O16" i="12"/>
  <c r="P16" i="12" s="1"/>
  <c r="B17" i="12"/>
  <c r="C17" i="12"/>
  <c r="D17" i="12"/>
  <c r="O17" i="12"/>
  <c r="B18" i="12"/>
  <c r="C18" i="12"/>
  <c r="D18" i="12"/>
  <c r="O18" i="12"/>
  <c r="P18" i="12" s="1"/>
  <c r="B19" i="12"/>
  <c r="C19" i="12"/>
  <c r="D19" i="12"/>
  <c r="O19" i="12"/>
  <c r="P19" i="12" s="1"/>
  <c r="B20" i="12"/>
  <c r="C20" i="12"/>
  <c r="D20" i="12"/>
  <c r="O20" i="12"/>
  <c r="P20" i="12" s="1"/>
  <c r="B21" i="12"/>
  <c r="C21" i="12"/>
  <c r="D21" i="12"/>
  <c r="O21" i="12"/>
  <c r="P21" i="12" s="1"/>
  <c r="B22" i="12"/>
  <c r="C22" i="12"/>
  <c r="D22" i="12"/>
  <c r="O22" i="12"/>
  <c r="P22" i="12" s="1"/>
  <c r="B23" i="12"/>
  <c r="C23" i="12"/>
  <c r="D23" i="12"/>
  <c r="O23" i="12"/>
  <c r="P23" i="12" s="1"/>
  <c r="B24" i="12"/>
  <c r="C24" i="12"/>
  <c r="D24" i="12"/>
  <c r="O24" i="12"/>
  <c r="P24" i="12" s="1"/>
  <c r="B25" i="12"/>
  <c r="C25" i="12"/>
  <c r="D25" i="12"/>
  <c r="O25" i="12"/>
  <c r="P25" i="12" s="1"/>
  <c r="B26" i="12"/>
  <c r="C26" i="12"/>
  <c r="D26" i="12"/>
  <c r="O26" i="12"/>
  <c r="P26" i="12" s="1"/>
  <c r="B27" i="12"/>
  <c r="C27" i="12"/>
  <c r="D27" i="12"/>
  <c r="O27" i="12"/>
  <c r="P27" i="12" s="1"/>
  <c r="B28" i="12"/>
  <c r="C28" i="12"/>
  <c r="D28" i="12"/>
  <c r="O28" i="12"/>
  <c r="P28" i="12" s="1"/>
  <c r="B29" i="12"/>
  <c r="C29" i="12"/>
  <c r="D29" i="12"/>
  <c r="O29" i="12"/>
  <c r="P29" i="12" s="1"/>
  <c r="B30" i="12"/>
  <c r="C30" i="12"/>
  <c r="D30" i="12"/>
  <c r="O30" i="12"/>
  <c r="P30" i="12" s="1"/>
  <c r="B31" i="12"/>
  <c r="C31" i="12"/>
  <c r="D31" i="12"/>
  <c r="O31" i="12"/>
  <c r="B32" i="12"/>
  <c r="C32" i="12"/>
  <c r="D32" i="12"/>
  <c r="O32" i="12"/>
  <c r="B33" i="12"/>
  <c r="C33" i="12"/>
  <c r="D33" i="12"/>
  <c r="O33" i="12"/>
  <c r="P33" i="12" s="1"/>
  <c r="B34" i="12"/>
  <c r="C34" i="12"/>
  <c r="D34" i="12"/>
  <c r="O34" i="12"/>
  <c r="B35" i="12"/>
  <c r="C35" i="12"/>
  <c r="D35" i="12"/>
  <c r="O35" i="12"/>
  <c r="B36" i="12"/>
  <c r="C36" i="12"/>
  <c r="D36" i="12"/>
  <c r="O36" i="12"/>
  <c r="P36" i="12" s="1"/>
  <c r="B37" i="12"/>
  <c r="C37" i="12"/>
  <c r="D37" i="12"/>
  <c r="O37" i="12"/>
  <c r="P37" i="12" s="1"/>
  <c r="B38" i="12"/>
  <c r="C38" i="12"/>
  <c r="D38" i="12"/>
  <c r="O38" i="12"/>
  <c r="P38" i="12" s="1"/>
  <c r="B39" i="12"/>
  <c r="C39" i="12"/>
  <c r="D39" i="12"/>
  <c r="O39" i="12"/>
  <c r="P39" i="12" s="1"/>
  <c r="B40" i="12"/>
  <c r="C40" i="12"/>
  <c r="D40" i="12"/>
  <c r="O40" i="12"/>
  <c r="B41" i="12"/>
  <c r="C41" i="12"/>
  <c r="D41" i="12"/>
  <c r="O41" i="12"/>
  <c r="B42" i="12"/>
  <c r="C42" i="12"/>
  <c r="D42" i="12"/>
  <c r="O42" i="12"/>
  <c r="P42" i="12" s="1"/>
  <c r="W42" i="12" s="1"/>
  <c r="Y42" i="12" s="1"/>
  <c r="B43" i="12"/>
  <c r="C43" i="12"/>
  <c r="D43" i="12"/>
  <c r="O43" i="12"/>
  <c r="B44" i="12"/>
  <c r="C44" i="12"/>
  <c r="D44" i="12"/>
  <c r="O44" i="12"/>
  <c r="P44" i="12" s="1"/>
  <c r="B45" i="12"/>
  <c r="C45" i="12"/>
  <c r="D45" i="12"/>
  <c r="O45" i="12"/>
  <c r="P45" i="12" s="1"/>
  <c r="B46" i="12"/>
  <c r="C46" i="12"/>
  <c r="D46" i="12"/>
  <c r="O46" i="12"/>
  <c r="P46" i="12" s="1"/>
  <c r="W46" i="12" s="1"/>
  <c r="Y46" i="12" s="1"/>
  <c r="B47" i="12"/>
  <c r="C47" i="12"/>
  <c r="D47" i="12"/>
  <c r="O47" i="12"/>
  <c r="B48" i="12"/>
  <c r="C48" i="12"/>
  <c r="D48" i="12"/>
  <c r="O48" i="12"/>
  <c r="B49" i="12"/>
  <c r="C49" i="12"/>
  <c r="D49" i="12"/>
  <c r="O49" i="12"/>
  <c r="P49" i="12" s="1"/>
  <c r="B50" i="12"/>
  <c r="C50" i="12"/>
  <c r="D50" i="12"/>
  <c r="O50" i="12"/>
  <c r="P50" i="12" s="1"/>
  <c r="B51" i="12"/>
  <c r="C51" i="12"/>
  <c r="D51" i="12"/>
  <c r="O51" i="12"/>
  <c r="P51" i="12" s="1"/>
  <c r="B52" i="12"/>
  <c r="C52" i="12"/>
  <c r="D52" i="12"/>
  <c r="O52" i="12"/>
  <c r="P52" i="12" s="1"/>
  <c r="B53" i="12"/>
  <c r="C53" i="12"/>
  <c r="D53" i="12"/>
  <c r="O53" i="12"/>
  <c r="P53" i="12" s="1"/>
  <c r="B54" i="12"/>
  <c r="C54" i="12"/>
  <c r="D54" i="12"/>
  <c r="O54" i="12"/>
  <c r="P54" i="12"/>
  <c r="B55" i="12"/>
  <c r="C55" i="12"/>
  <c r="D55" i="12"/>
  <c r="O55" i="12"/>
  <c r="P55" i="12" s="1"/>
  <c r="B56" i="12"/>
  <c r="C56" i="12"/>
  <c r="D56" i="12"/>
  <c r="O56" i="12"/>
  <c r="P56" i="12" s="1"/>
  <c r="B57" i="12"/>
  <c r="C57" i="12"/>
  <c r="D57" i="12"/>
  <c r="O57" i="12"/>
  <c r="P57" i="12" s="1"/>
  <c r="B58" i="12"/>
  <c r="C58" i="12"/>
  <c r="D58" i="12"/>
  <c r="O58" i="12"/>
  <c r="P58" i="12"/>
  <c r="B59" i="12"/>
  <c r="C59" i="12"/>
  <c r="D59" i="12"/>
  <c r="O59" i="12"/>
  <c r="P59" i="12" s="1"/>
  <c r="B60" i="12"/>
  <c r="C60" i="12"/>
  <c r="D60" i="12"/>
  <c r="O60" i="12"/>
  <c r="P60" i="12"/>
  <c r="B61" i="12"/>
  <c r="C61" i="12"/>
  <c r="D61" i="12"/>
  <c r="O61" i="12"/>
  <c r="P61" i="12" s="1"/>
  <c r="B62" i="12"/>
  <c r="C62" i="12"/>
  <c r="D62" i="12"/>
  <c r="O62" i="12"/>
  <c r="P62" i="12"/>
  <c r="B63" i="12"/>
  <c r="C63" i="12"/>
  <c r="D63" i="12"/>
  <c r="O63" i="12"/>
  <c r="L64" i="12"/>
  <c r="S64" i="12"/>
  <c r="T64" i="12"/>
  <c r="U64" i="12"/>
  <c r="X64" i="12"/>
  <c r="H34" i="35" s="1"/>
  <c r="Z64" i="12"/>
  <c r="I6" i="35"/>
  <c r="B6" i="36" s="1"/>
  <c r="E13" i="35"/>
  <c r="E6" i="36" s="1"/>
  <c r="F7" i="36"/>
  <c r="C59" i="35"/>
  <c r="G18" i="19"/>
  <c r="H18" i="19"/>
  <c r="I18" i="19"/>
  <c r="I22" i="19" s="1"/>
  <c r="G18" i="20"/>
  <c r="H18" i="20"/>
  <c r="I18" i="20"/>
  <c r="I22" i="20" s="1"/>
  <c r="G18" i="21"/>
  <c r="H18" i="21"/>
  <c r="I18" i="21"/>
  <c r="I22" i="21" s="1"/>
  <c r="G18" i="22"/>
  <c r="H18" i="22"/>
  <c r="I18" i="22"/>
  <c r="I22" i="22"/>
  <c r="G18" i="23"/>
  <c r="H18" i="23"/>
  <c r="I18" i="23"/>
  <c r="G18" i="24"/>
  <c r="H18" i="24"/>
  <c r="I18" i="24"/>
  <c r="I22" i="24" s="1"/>
  <c r="G18" i="25"/>
  <c r="H18" i="25"/>
  <c r="I18" i="25"/>
  <c r="G18" i="26"/>
  <c r="H18" i="26"/>
  <c r="I18" i="26"/>
  <c r="I22" i="26"/>
  <c r="G18" i="27"/>
  <c r="H18" i="27"/>
  <c r="I18" i="27"/>
  <c r="G18" i="28"/>
  <c r="H18" i="28"/>
  <c r="I18" i="28"/>
  <c r="G18" i="29"/>
  <c r="H18" i="29"/>
  <c r="I18" i="29"/>
  <c r="G18" i="30"/>
  <c r="H18" i="30"/>
  <c r="I18" i="30"/>
  <c r="I22" i="30" s="1"/>
  <c r="G18" i="31"/>
  <c r="H18" i="31"/>
  <c r="I18" i="31"/>
  <c r="G18" i="32"/>
  <c r="H18" i="32"/>
  <c r="I18" i="32"/>
  <c r="G18" i="33"/>
  <c r="H18" i="33"/>
  <c r="I18" i="33"/>
  <c r="N7" i="19"/>
  <c r="Q7" i="19" s="1"/>
  <c r="N8" i="19"/>
  <c r="Q8" i="19" s="1"/>
  <c r="U8" i="19" s="1"/>
  <c r="W8" i="19" s="1"/>
  <c r="N9" i="19"/>
  <c r="N10" i="19"/>
  <c r="N11" i="19"/>
  <c r="N12" i="19"/>
  <c r="N13" i="19"/>
  <c r="N14" i="19"/>
  <c r="N15" i="19"/>
  <c r="N16" i="19"/>
  <c r="N17" i="19"/>
  <c r="R18" i="19"/>
  <c r="N7" i="20"/>
  <c r="N8" i="20"/>
  <c r="N18" i="20" s="1"/>
  <c r="N9" i="20"/>
  <c r="N10" i="20"/>
  <c r="N11" i="20"/>
  <c r="N12" i="20"/>
  <c r="N13" i="20"/>
  <c r="Q13" i="20"/>
  <c r="N14" i="20"/>
  <c r="N15" i="20"/>
  <c r="N16" i="20"/>
  <c r="N17" i="20"/>
  <c r="R18" i="20"/>
  <c r="N7" i="21"/>
  <c r="Q7" i="21" s="1"/>
  <c r="N8" i="21"/>
  <c r="N9" i="21"/>
  <c r="N10" i="21"/>
  <c r="N11" i="21"/>
  <c r="N12" i="21"/>
  <c r="N13" i="21"/>
  <c r="Q13" i="21" s="1"/>
  <c r="N14" i="21"/>
  <c r="N15" i="21"/>
  <c r="N16" i="21"/>
  <c r="N17" i="21"/>
  <c r="Q17" i="21" s="1"/>
  <c r="U17" i="21" s="1"/>
  <c r="W17" i="21" s="1"/>
  <c r="R18" i="21"/>
  <c r="N7" i="22"/>
  <c r="N8" i="22"/>
  <c r="N9" i="22"/>
  <c r="Q9" i="22" s="1"/>
  <c r="N10" i="22"/>
  <c r="N11" i="22"/>
  <c r="N12" i="22"/>
  <c r="N13" i="22"/>
  <c r="N14" i="22"/>
  <c r="N15" i="22"/>
  <c r="N16" i="22"/>
  <c r="N17" i="22"/>
  <c r="R18" i="22"/>
  <c r="N7" i="23"/>
  <c r="Q7" i="23" s="1"/>
  <c r="U7" i="23" s="1"/>
  <c r="N8" i="23"/>
  <c r="N9" i="23"/>
  <c r="N10" i="23"/>
  <c r="N11" i="23"/>
  <c r="N12" i="23"/>
  <c r="Q12" i="23" s="1"/>
  <c r="N13" i="23"/>
  <c r="N14" i="23"/>
  <c r="Q14" i="23" s="1"/>
  <c r="U14" i="23" s="1"/>
  <c r="W14" i="23" s="1"/>
  <c r="N15" i="23"/>
  <c r="N16" i="23"/>
  <c r="N17" i="23"/>
  <c r="R18" i="23"/>
  <c r="N7" i="24"/>
  <c r="Q7" i="24" s="1"/>
  <c r="N8" i="24"/>
  <c r="N9" i="24"/>
  <c r="N10" i="24"/>
  <c r="N11" i="24"/>
  <c r="N12" i="24"/>
  <c r="Q12" i="24" s="1"/>
  <c r="N13" i="24"/>
  <c r="N14" i="24"/>
  <c r="N15" i="24"/>
  <c r="N16" i="24"/>
  <c r="Q16" i="24" s="1"/>
  <c r="N17" i="24"/>
  <c r="R18" i="24"/>
  <c r="N7" i="25"/>
  <c r="Q7" i="25" s="1"/>
  <c r="U7" i="25" s="1"/>
  <c r="W7" i="25" s="1"/>
  <c r="N8" i="25"/>
  <c r="N9" i="25"/>
  <c r="N10" i="25"/>
  <c r="N11" i="25"/>
  <c r="N12" i="25"/>
  <c r="N13" i="25"/>
  <c r="N14" i="25"/>
  <c r="N15" i="25"/>
  <c r="N16" i="25"/>
  <c r="N17" i="25"/>
  <c r="Q17" i="25" s="1"/>
  <c r="R18" i="25"/>
  <c r="N7" i="26"/>
  <c r="Q7" i="26" s="1"/>
  <c r="U7" i="26" s="1"/>
  <c r="N8" i="26"/>
  <c r="N9" i="26"/>
  <c r="N10" i="26"/>
  <c r="N11" i="26"/>
  <c r="Q11" i="26" s="1"/>
  <c r="T11" i="26" s="1"/>
  <c r="N12" i="26"/>
  <c r="N13" i="26"/>
  <c r="Q13" i="26" s="1"/>
  <c r="U13" i="26" s="1"/>
  <c r="N14" i="26"/>
  <c r="N15" i="26"/>
  <c r="Q15" i="26" s="1"/>
  <c r="U15" i="26" s="1"/>
  <c r="W15" i="26" s="1"/>
  <c r="N16" i="26"/>
  <c r="N17" i="26"/>
  <c r="R18" i="26"/>
  <c r="N7" i="27"/>
  <c r="Q7" i="27" s="1"/>
  <c r="U7" i="27" s="1"/>
  <c r="W7" i="27" s="1"/>
  <c r="N8" i="27"/>
  <c r="N9" i="27"/>
  <c r="N10" i="27"/>
  <c r="N11" i="27"/>
  <c r="N12" i="27"/>
  <c r="N13" i="27"/>
  <c r="N14" i="27"/>
  <c r="N15" i="27"/>
  <c r="N16" i="27"/>
  <c r="N17" i="27"/>
  <c r="R18" i="27"/>
  <c r="N7" i="28"/>
  <c r="Q7" i="28" s="1"/>
  <c r="N8" i="28"/>
  <c r="N9" i="28"/>
  <c r="Q9" i="28" s="1"/>
  <c r="N10" i="28"/>
  <c r="N11" i="28"/>
  <c r="N12" i="28"/>
  <c r="N13" i="28"/>
  <c r="N14" i="28"/>
  <c r="N15" i="28"/>
  <c r="N16" i="28"/>
  <c r="N17" i="28"/>
  <c r="Q17" i="28"/>
  <c r="T17" i="28" s="1"/>
  <c r="R18" i="28"/>
  <c r="N7" i="29"/>
  <c r="N8" i="29"/>
  <c r="N9" i="29"/>
  <c r="N10" i="29"/>
  <c r="N11" i="29"/>
  <c r="N12" i="29"/>
  <c r="N13" i="29"/>
  <c r="N14" i="29"/>
  <c r="N15" i="29"/>
  <c r="N16" i="29"/>
  <c r="N17" i="29"/>
  <c r="Q17" i="29" s="1"/>
  <c r="R18" i="29"/>
  <c r="N7" i="30"/>
  <c r="N8" i="30"/>
  <c r="Q8" i="30" s="1"/>
  <c r="U8" i="30" s="1"/>
  <c r="W8" i="30" s="1"/>
  <c r="N9" i="30"/>
  <c r="N10" i="30"/>
  <c r="N11" i="30"/>
  <c r="N12" i="30"/>
  <c r="N13" i="30"/>
  <c r="N14" i="30"/>
  <c r="N15" i="30"/>
  <c r="N16" i="30"/>
  <c r="N17" i="30"/>
  <c r="R18" i="30"/>
  <c r="N7" i="31"/>
  <c r="N8" i="31"/>
  <c r="N9" i="31"/>
  <c r="N10" i="31"/>
  <c r="N11" i="31"/>
  <c r="N12" i="31"/>
  <c r="N13" i="31"/>
  <c r="N14" i="31"/>
  <c r="N15" i="31"/>
  <c r="Q15" i="31" s="1"/>
  <c r="N16" i="31"/>
  <c r="N17" i="31"/>
  <c r="R18" i="31"/>
  <c r="N7" i="32"/>
  <c r="Q7" i="32" s="1"/>
  <c r="N8" i="32"/>
  <c r="Q8" i="32" s="1"/>
  <c r="U8" i="32" s="1"/>
  <c r="W8" i="32" s="1"/>
  <c r="N9" i="32"/>
  <c r="N10" i="32"/>
  <c r="N11" i="32"/>
  <c r="N12" i="32"/>
  <c r="N13" i="32"/>
  <c r="N14" i="32"/>
  <c r="N15" i="32"/>
  <c r="N16" i="32"/>
  <c r="N17" i="32"/>
  <c r="R18" i="32"/>
  <c r="N8" i="33"/>
  <c r="N9" i="33"/>
  <c r="N10" i="33"/>
  <c r="N11" i="33"/>
  <c r="U11" i="33" s="1"/>
  <c r="N12" i="33"/>
  <c r="N13" i="33"/>
  <c r="U13" i="33" s="1"/>
  <c r="W13" i="33" s="1"/>
  <c r="N14" i="33"/>
  <c r="N15" i="33"/>
  <c r="N16" i="33"/>
  <c r="N17" i="33"/>
  <c r="R18" i="33"/>
  <c r="P7" i="19"/>
  <c r="P8" i="19"/>
  <c r="P9" i="19"/>
  <c r="P10" i="19"/>
  <c r="P11" i="19"/>
  <c r="P12" i="19"/>
  <c r="P13" i="19"/>
  <c r="P14" i="19"/>
  <c r="P15" i="19"/>
  <c r="Q15" i="19" s="1"/>
  <c r="T15" i="19" s="1"/>
  <c r="P16" i="19"/>
  <c r="P17" i="19"/>
  <c r="S18" i="19"/>
  <c r="P7" i="20"/>
  <c r="P8" i="20"/>
  <c r="P9" i="20"/>
  <c r="P10" i="20"/>
  <c r="P11" i="20"/>
  <c r="Q11" i="20" s="1"/>
  <c r="P12" i="20"/>
  <c r="P13" i="20"/>
  <c r="P14" i="20"/>
  <c r="P15" i="20"/>
  <c r="P16" i="20"/>
  <c r="Q16" i="20" s="1"/>
  <c r="U16" i="20" s="1"/>
  <c r="W16" i="20" s="1"/>
  <c r="P17" i="20"/>
  <c r="S18" i="20"/>
  <c r="P7" i="21"/>
  <c r="P8" i="21"/>
  <c r="P9" i="21"/>
  <c r="P10" i="21"/>
  <c r="P11" i="21"/>
  <c r="P12" i="21"/>
  <c r="P13" i="21"/>
  <c r="P14" i="21"/>
  <c r="P15" i="21"/>
  <c r="P16" i="21"/>
  <c r="Q16" i="21" s="1"/>
  <c r="T16" i="21" s="1"/>
  <c r="P17" i="21"/>
  <c r="S18" i="21"/>
  <c r="P7" i="22"/>
  <c r="P8" i="22"/>
  <c r="P9" i="22"/>
  <c r="P10" i="22"/>
  <c r="Q10" i="22" s="1"/>
  <c r="T10" i="22" s="1"/>
  <c r="P11" i="22"/>
  <c r="P12" i="22"/>
  <c r="P13" i="22"/>
  <c r="P14" i="22"/>
  <c r="P15" i="22"/>
  <c r="P16" i="22"/>
  <c r="Q16" i="22" s="1"/>
  <c r="U16" i="22" s="1"/>
  <c r="W16" i="22" s="1"/>
  <c r="P17" i="22"/>
  <c r="Q17" i="22" s="1"/>
  <c r="S18" i="22"/>
  <c r="P7" i="23"/>
  <c r="P8" i="23"/>
  <c r="P9" i="23"/>
  <c r="P10" i="23"/>
  <c r="P11" i="23"/>
  <c r="P12" i="23"/>
  <c r="P13" i="23"/>
  <c r="P14" i="23"/>
  <c r="P15" i="23"/>
  <c r="P16" i="23"/>
  <c r="P17" i="23"/>
  <c r="S18" i="23"/>
  <c r="P7" i="24"/>
  <c r="P8" i="24"/>
  <c r="P9" i="24"/>
  <c r="Q9" i="24" s="1"/>
  <c r="U9" i="24" s="1"/>
  <c r="W9" i="24" s="1"/>
  <c r="P10" i="24"/>
  <c r="P11" i="24"/>
  <c r="Q11" i="24" s="1"/>
  <c r="U11" i="24" s="1"/>
  <c r="W11" i="24" s="1"/>
  <c r="P12" i="24"/>
  <c r="P13" i="24"/>
  <c r="Q13" i="24" s="1"/>
  <c r="P14" i="24"/>
  <c r="P15" i="24"/>
  <c r="P16" i="24"/>
  <c r="P17" i="24"/>
  <c r="Q17" i="24" s="1"/>
  <c r="S18" i="24"/>
  <c r="P7" i="25"/>
  <c r="P8" i="25"/>
  <c r="Q8" i="25" s="1"/>
  <c r="T8" i="25" s="1"/>
  <c r="P9" i="25"/>
  <c r="P10" i="25"/>
  <c r="P11" i="25"/>
  <c r="P12" i="25"/>
  <c r="P13" i="25"/>
  <c r="P14" i="25"/>
  <c r="P15" i="25"/>
  <c r="Q15" i="25" s="1"/>
  <c r="U15" i="25" s="1"/>
  <c r="W15" i="25" s="1"/>
  <c r="P16" i="25"/>
  <c r="P17" i="25"/>
  <c r="S18" i="25"/>
  <c r="P7" i="26"/>
  <c r="P8" i="26"/>
  <c r="Q8" i="26" s="1"/>
  <c r="T8" i="26" s="1"/>
  <c r="P9" i="26"/>
  <c r="P10" i="26"/>
  <c r="P11" i="26"/>
  <c r="P12" i="26"/>
  <c r="P13" i="26"/>
  <c r="P14" i="26"/>
  <c r="Q14" i="26" s="1"/>
  <c r="P15" i="26"/>
  <c r="P16" i="26"/>
  <c r="P17" i="26"/>
  <c r="S18" i="26"/>
  <c r="P7" i="27"/>
  <c r="P8" i="27"/>
  <c r="P9" i="27"/>
  <c r="P10" i="27"/>
  <c r="P11" i="27"/>
  <c r="P12" i="27"/>
  <c r="P13" i="27"/>
  <c r="Q13" i="27"/>
  <c r="T13" i="27" s="1"/>
  <c r="P14" i="27"/>
  <c r="P15" i="27"/>
  <c r="Q15" i="27" s="1"/>
  <c r="U15" i="27" s="1"/>
  <c r="W15" i="27" s="1"/>
  <c r="P16" i="27"/>
  <c r="Q16" i="27"/>
  <c r="P17" i="27"/>
  <c r="S18" i="27"/>
  <c r="P7" i="28"/>
  <c r="P8" i="28"/>
  <c r="P9" i="28"/>
  <c r="P10" i="28"/>
  <c r="P11" i="28"/>
  <c r="Q11" i="28"/>
  <c r="P12" i="28"/>
  <c r="Q12" i="28"/>
  <c r="U12" i="28" s="1"/>
  <c r="P13" i="28"/>
  <c r="P14" i="28"/>
  <c r="P15" i="28"/>
  <c r="Q15" i="28"/>
  <c r="U15" i="28" s="1"/>
  <c r="P16" i="28"/>
  <c r="Q16" i="28"/>
  <c r="P17" i="28"/>
  <c r="S18" i="28"/>
  <c r="P7" i="29"/>
  <c r="P8" i="29"/>
  <c r="P9" i="29"/>
  <c r="P10" i="29"/>
  <c r="P11" i="29"/>
  <c r="Q11" i="29"/>
  <c r="P12" i="29"/>
  <c r="P13" i="29"/>
  <c r="Q13" i="29" s="1"/>
  <c r="U13" i="29" s="1"/>
  <c r="W13" i="29" s="1"/>
  <c r="P14" i="29"/>
  <c r="P15" i="29"/>
  <c r="P16" i="29"/>
  <c r="P17" i="29"/>
  <c r="S18" i="29"/>
  <c r="P7" i="30"/>
  <c r="Q7" i="30" s="1"/>
  <c r="P8" i="30"/>
  <c r="P9" i="30"/>
  <c r="P10" i="30"/>
  <c r="P11" i="30"/>
  <c r="Q11" i="30" s="1"/>
  <c r="T11" i="30" s="1"/>
  <c r="P12" i="30"/>
  <c r="P13" i="30"/>
  <c r="P14" i="30"/>
  <c r="Q14" i="30" s="1"/>
  <c r="P15" i="30"/>
  <c r="P16" i="30"/>
  <c r="P17" i="30"/>
  <c r="Q17" i="30" s="1"/>
  <c r="T17" i="30" s="1"/>
  <c r="S18" i="30"/>
  <c r="P7" i="31"/>
  <c r="Q7" i="31" s="1"/>
  <c r="T7" i="31" s="1"/>
  <c r="P8" i="31"/>
  <c r="P9" i="31"/>
  <c r="Q9" i="31"/>
  <c r="P10" i="31"/>
  <c r="P11" i="31"/>
  <c r="P12" i="31"/>
  <c r="P13" i="31"/>
  <c r="Q13" i="31" s="1"/>
  <c r="T13" i="31" s="1"/>
  <c r="P14" i="31"/>
  <c r="P15" i="31"/>
  <c r="P16" i="31"/>
  <c r="P17" i="31"/>
  <c r="S18" i="31"/>
  <c r="P7" i="32"/>
  <c r="P8" i="32"/>
  <c r="P9" i="32"/>
  <c r="Q9" i="32" s="1"/>
  <c r="U9" i="32" s="1"/>
  <c r="P10" i="32"/>
  <c r="P11" i="32"/>
  <c r="P12" i="32"/>
  <c r="P13" i="32"/>
  <c r="P14" i="32"/>
  <c r="P15" i="32"/>
  <c r="P16" i="32"/>
  <c r="P17" i="32"/>
  <c r="Q17" i="32" s="1"/>
  <c r="U17" i="32" s="1"/>
  <c r="W17" i="32" s="1"/>
  <c r="S18" i="32"/>
  <c r="P7" i="33"/>
  <c r="P8" i="33"/>
  <c r="P9" i="33"/>
  <c r="P10" i="33"/>
  <c r="P11" i="33"/>
  <c r="P12" i="33"/>
  <c r="P13" i="33"/>
  <c r="P14" i="33"/>
  <c r="P15" i="33"/>
  <c r="Q15" i="33" s="1"/>
  <c r="T15" i="33" s="1"/>
  <c r="P16" i="33"/>
  <c r="P17" i="33"/>
  <c r="S18" i="33"/>
  <c r="D59" i="35"/>
  <c r="H16" i="36" s="1"/>
  <c r="P9" i="34"/>
  <c r="P10" i="34"/>
  <c r="P11" i="34"/>
  <c r="P12" i="34"/>
  <c r="P13" i="34"/>
  <c r="P15" i="34"/>
  <c r="P16" i="34"/>
  <c r="P17" i="34"/>
  <c r="P18" i="34"/>
  <c r="P19" i="34"/>
  <c r="P20" i="34"/>
  <c r="P21" i="34"/>
  <c r="P22" i="34"/>
  <c r="P23" i="34"/>
  <c r="P24" i="34"/>
  <c r="P25" i="34"/>
  <c r="P26" i="34"/>
  <c r="P27" i="34"/>
  <c r="P28" i="34"/>
  <c r="P29" i="34"/>
  <c r="P30" i="34"/>
  <c r="H19" i="36" s="1"/>
  <c r="P229" i="34"/>
  <c r="H18" i="36"/>
  <c r="H20" i="36"/>
  <c r="H23" i="36"/>
  <c r="E59" i="35"/>
  <c r="H28" i="36" s="1"/>
  <c r="H4" i="19"/>
  <c r="A7" i="19"/>
  <c r="B7" i="19"/>
  <c r="C7" i="19"/>
  <c r="A8" i="19"/>
  <c r="B8" i="19"/>
  <c r="C8" i="19"/>
  <c r="A9" i="19"/>
  <c r="B9" i="19"/>
  <c r="C9" i="19"/>
  <c r="A10" i="19"/>
  <c r="B10" i="19"/>
  <c r="C10" i="19"/>
  <c r="A11" i="19"/>
  <c r="B11" i="19"/>
  <c r="C11" i="19"/>
  <c r="A12" i="19"/>
  <c r="B12" i="19"/>
  <c r="C12" i="19"/>
  <c r="A13" i="19"/>
  <c r="B13" i="19"/>
  <c r="C13" i="19"/>
  <c r="A14" i="19"/>
  <c r="B14" i="19"/>
  <c r="C14" i="19"/>
  <c r="A15" i="19"/>
  <c r="B15" i="19"/>
  <c r="C15" i="19"/>
  <c r="A16" i="19"/>
  <c r="B16" i="19"/>
  <c r="C16" i="19"/>
  <c r="A17" i="19"/>
  <c r="B17" i="19"/>
  <c r="C17" i="19"/>
  <c r="H4" i="28"/>
  <c r="A7" i="28"/>
  <c r="B7" i="28"/>
  <c r="C7" i="28"/>
  <c r="A8" i="28"/>
  <c r="B8" i="28"/>
  <c r="C8" i="28"/>
  <c r="A9" i="28"/>
  <c r="B9" i="28"/>
  <c r="C9" i="28"/>
  <c r="A10" i="28"/>
  <c r="B10" i="28"/>
  <c r="C10" i="28"/>
  <c r="A11" i="28"/>
  <c r="B11" i="28"/>
  <c r="C11" i="28"/>
  <c r="A12" i="28"/>
  <c r="B12" i="28"/>
  <c r="C12" i="28"/>
  <c r="A13" i="28"/>
  <c r="B13" i="28"/>
  <c r="C13" i="28"/>
  <c r="A14" i="28"/>
  <c r="B14" i="28"/>
  <c r="C14" i="28"/>
  <c r="A15" i="28"/>
  <c r="B15" i="28"/>
  <c r="C15" i="28"/>
  <c r="A16" i="28"/>
  <c r="B16" i="28"/>
  <c r="C16" i="28"/>
  <c r="A17" i="28"/>
  <c r="B17" i="28"/>
  <c r="C17" i="28"/>
  <c r="H4" i="29"/>
  <c r="A7" i="29"/>
  <c r="B7" i="29"/>
  <c r="C7" i="29"/>
  <c r="A8" i="29"/>
  <c r="B8" i="29"/>
  <c r="C8" i="29"/>
  <c r="A9" i="29"/>
  <c r="B9" i="29"/>
  <c r="C9" i="29"/>
  <c r="A10" i="29"/>
  <c r="B10" i="29"/>
  <c r="C10" i="29"/>
  <c r="A11" i="29"/>
  <c r="B11" i="29"/>
  <c r="C11" i="29"/>
  <c r="A12" i="29"/>
  <c r="B12" i="29"/>
  <c r="C12" i="29"/>
  <c r="A13" i="29"/>
  <c r="B13" i="29"/>
  <c r="C13" i="29"/>
  <c r="A14" i="29"/>
  <c r="B14" i="29"/>
  <c r="C14" i="29"/>
  <c r="A15" i="29"/>
  <c r="B15" i="29"/>
  <c r="C15" i="29"/>
  <c r="A16" i="29"/>
  <c r="B16" i="29"/>
  <c r="C16" i="29"/>
  <c r="A17" i="29"/>
  <c r="B17" i="29"/>
  <c r="C17" i="29"/>
  <c r="H4" i="30"/>
  <c r="A7" i="30"/>
  <c r="B7" i="30"/>
  <c r="C7" i="30"/>
  <c r="A8" i="30"/>
  <c r="B8" i="30"/>
  <c r="C8" i="30"/>
  <c r="A9" i="30"/>
  <c r="B9" i="30"/>
  <c r="C9" i="30"/>
  <c r="A10" i="30"/>
  <c r="B10" i="30"/>
  <c r="C10" i="30"/>
  <c r="A11" i="30"/>
  <c r="B11" i="30"/>
  <c r="C11" i="30"/>
  <c r="A12" i="30"/>
  <c r="B12" i="30"/>
  <c r="C12" i="30"/>
  <c r="A13" i="30"/>
  <c r="B13" i="30"/>
  <c r="C13" i="30"/>
  <c r="A14" i="30"/>
  <c r="B14" i="30"/>
  <c r="C14" i="30"/>
  <c r="A15" i="30"/>
  <c r="B15" i="30"/>
  <c r="C15" i="30"/>
  <c r="A16" i="30"/>
  <c r="B16" i="30"/>
  <c r="C16" i="30"/>
  <c r="A17" i="30"/>
  <c r="B17" i="30"/>
  <c r="C17" i="30"/>
  <c r="H4" i="31"/>
  <c r="A7" i="31"/>
  <c r="B7" i="31"/>
  <c r="C7" i="31"/>
  <c r="A8" i="31"/>
  <c r="B8" i="31"/>
  <c r="C8" i="31"/>
  <c r="A9" i="31"/>
  <c r="B9" i="31"/>
  <c r="C9" i="31"/>
  <c r="A10" i="31"/>
  <c r="B10" i="31"/>
  <c r="C10" i="31"/>
  <c r="A11" i="31"/>
  <c r="B11" i="31"/>
  <c r="C11" i="31"/>
  <c r="A12" i="31"/>
  <c r="B12" i="31"/>
  <c r="C12" i="31"/>
  <c r="A13" i="31"/>
  <c r="B13" i="31"/>
  <c r="C13" i="31"/>
  <c r="A14" i="31"/>
  <c r="B14" i="31"/>
  <c r="C14" i="31"/>
  <c r="A15" i="31"/>
  <c r="B15" i="31"/>
  <c r="C15" i="31"/>
  <c r="A16" i="31"/>
  <c r="B16" i="31"/>
  <c r="C16" i="31"/>
  <c r="A17" i="31"/>
  <c r="B17" i="31"/>
  <c r="C17" i="31"/>
  <c r="H4" i="32"/>
  <c r="A7" i="32"/>
  <c r="B7" i="32"/>
  <c r="C7" i="32"/>
  <c r="A8" i="32"/>
  <c r="B8" i="32"/>
  <c r="C8" i="32"/>
  <c r="A9" i="32"/>
  <c r="B9" i="32"/>
  <c r="C9" i="32"/>
  <c r="A10" i="32"/>
  <c r="B10" i="32"/>
  <c r="C10" i="32"/>
  <c r="A11" i="32"/>
  <c r="B11" i="32"/>
  <c r="C11" i="32"/>
  <c r="A12" i="32"/>
  <c r="B12" i="32"/>
  <c r="C12" i="32"/>
  <c r="A13" i="32"/>
  <c r="B13" i="32"/>
  <c r="C13" i="32"/>
  <c r="A14" i="32"/>
  <c r="B14" i="32"/>
  <c r="C14" i="32"/>
  <c r="A15" i="32"/>
  <c r="B15" i="32"/>
  <c r="C15" i="32"/>
  <c r="A16" i="32"/>
  <c r="B16" i="32"/>
  <c r="C16" i="32"/>
  <c r="A17" i="32"/>
  <c r="B17" i="32"/>
  <c r="C17" i="32"/>
  <c r="H4" i="33"/>
  <c r="A7" i="33"/>
  <c r="B7" i="33"/>
  <c r="C7" i="33"/>
  <c r="U7" i="33"/>
  <c r="W7" i="33" s="1"/>
  <c r="A8" i="33"/>
  <c r="B8" i="33"/>
  <c r="C8" i="33"/>
  <c r="A9" i="33"/>
  <c r="B9" i="33"/>
  <c r="C9" i="33"/>
  <c r="A10" i="33"/>
  <c r="B10" i="33"/>
  <c r="C10" i="33"/>
  <c r="A11" i="33"/>
  <c r="B11" i="33"/>
  <c r="C11" i="33"/>
  <c r="W11" i="33"/>
  <c r="A12" i="33"/>
  <c r="B12" i="33"/>
  <c r="C12" i="33"/>
  <c r="U12" i="33"/>
  <c r="W12" i="33" s="1"/>
  <c r="A13" i="33"/>
  <c r="B13" i="33"/>
  <c r="C13" i="33"/>
  <c r="A14" i="33"/>
  <c r="B14" i="33"/>
  <c r="C14" i="33"/>
  <c r="A15" i="33"/>
  <c r="B15" i="33"/>
  <c r="C15" i="33"/>
  <c r="U15" i="33"/>
  <c r="W15" i="33" s="1"/>
  <c r="A16" i="33"/>
  <c r="B16" i="33"/>
  <c r="C16" i="33"/>
  <c r="A17" i="33"/>
  <c r="B17" i="33"/>
  <c r="C17" i="33"/>
  <c r="U17" i="33"/>
  <c r="W17" i="33" s="1"/>
  <c r="H4" i="20"/>
  <c r="A7" i="20"/>
  <c r="B7" i="20"/>
  <c r="C7" i="20"/>
  <c r="A8" i="20"/>
  <c r="B8" i="20"/>
  <c r="C8" i="20"/>
  <c r="A9" i="20"/>
  <c r="B9" i="20"/>
  <c r="C9" i="20"/>
  <c r="A10" i="20"/>
  <c r="B10" i="20"/>
  <c r="C10" i="20"/>
  <c r="A11" i="20"/>
  <c r="B11" i="20"/>
  <c r="C11" i="20"/>
  <c r="A12" i="20"/>
  <c r="B12" i="20"/>
  <c r="C12" i="20"/>
  <c r="A13" i="20"/>
  <c r="B13" i="20"/>
  <c r="C13" i="20"/>
  <c r="A14" i="20"/>
  <c r="B14" i="20"/>
  <c r="C14" i="20"/>
  <c r="A15" i="20"/>
  <c r="B15" i="20"/>
  <c r="C15" i="20"/>
  <c r="A16" i="20"/>
  <c r="B16" i="20"/>
  <c r="C16" i="20"/>
  <c r="A17" i="20"/>
  <c r="B17" i="20"/>
  <c r="C17" i="20"/>
  <c r="H4" i="21"/>
  <c r="A7" i="21"/>
  <c r="B7" i="21"/>
  <c r="C7" i="21"/>
  <c r="A8" i="21"/>
  <c r="B8" i="21"/>
  <c r="C8" i="21"/>
  <c r="A9" i="21"/>
  <c r="B9" i="21"/>
  <c r="C9" i="21"/>
  <c r="A10" i="21"/>
  <c r="B10" i="21"/>
  <c r="C10" i="21"/>
  <c r="A11" i="21"/>
  <c r="B11" i="21"/>
  <c r="C11" i="21"/>
  <c r="A12" i="21"/>
  <c r="B12" i="21"/>
  <c r="C12" i="21"/>
  <c r="A13" i="21"/>
  <c r="B13" i="21"/>
  <c r="C13" i="21"/>
  <c r="A14" i="21"/>
  <c r="B14" i="21"/>
  <c r="C14" i="21"/>
  <c r="A15" i="21"/>
  <c r="B15" i="21"/>
  <c r="C15" i="21"/>
  <c r="A16" i="21"/>
  <c r="B16" i="21"/>
  <c r="C16" i="21"/>
  <c r="A17" i="21"/>
  <c r="B17" i="21"/>
  <c r="C17" i="21"/>
  <c r="H4" i="22"/>
  <c r="A7" i="22"/>
  <c r="B7" i="22"/>
  <c r="C7" i="22"/>
  <c r="A8" i="22"/>
  <c r="B8" i="22"/>
  <c r="C8" i="22"/>
  <c r="A9" i="22"/>
  <c r="B9" i="22"/>
  <c r="C9" i="22"/>
  <c r="A10" i="22"/>
  <c r="B10" i="22"/>
  <c r="C10" i="22"/>
  <c r="A11" i="22"/>
  <c r="B11" i="22"/>
  <c r="C11" i="22"/>
  <c r="A12" i="22"/>
  <c r="B12" i="22"/>
  <c r="C12" i="22"/>
  <c r="A13" i="22"/>
  <c r="B13" i="22"/>
  <c r="C13" i="22"/>
  <c r="A14" i="22"/>
  <c r="B14" i="22"/>
  <c r="C14" i="22"/>
  <c r="A15" i="22"/>
  <c r="B15" i="22"/>
  <c r="C15" i="22"/>
  <c r="A16" i="22"/>
  <c r="B16" i="22"/>
  <c r="C16" i="22"/>
  <c r="A17" i="22"/>
  <c r="B17" i="22"/>
  <c r="C17" i="22"/>
  <c r="H4" i="23"/>
  <c r="A7" i="23"/>
  <c r="B7" i="23"/>
  <c r="C7" i="23"/>
  <c r="A8" i="23"/>
  <c r="B8" i="23"/>
  <c r="C8" i="23"/>
  <c r="A9" i="23"/>
  <c r="B9" i="23"/>
  <c r="C9" i="23"/>
  <c r="A10" i="23"/>
  <c r="B10" i="23"/>
  <c r="C10" i="23"/>
  <c r="A11" i="23"/>
  <c r="B11" i="23"/>
  <c r="C11" i="23"/>
  <c r="A12" i="23"/>
  <c r="B12" i="23"/>
  <c r="C12" i="23"/>
  <c r="A13" i="23"/>
  <c r="B13" i="23"/>
  <c r="C13" i="23"/>
  <c r="A14" i="23"/>
  <c r="B14" i="23"/>
  <c r="C14" i="23"/>
  <c r="A15" i="23"/>
  <c r="B15" i="23"/>
  <c r="C15" i="23"/>
  <c r="A16" i="23"/>
  <c r="B16" i="23"/>
  <c r="C16" i="23"/>
  <c r="A17" i="23"/>
  <c r="B17" i="23"/>
  <c r="C17" i="23"/>
  <c r="I22" i="23"/>
  <c r="H4" i="24"/>
  <c r="A7" i="24"/>
  <c r="B7" i="24"/>
  <c r="C7" i="24"/>
  <c r="A8" i="24"/>
  <c r="B8" i="24"/>
  <c r="C8" i="24"/>
  <c r="A9" i="24"/>
  <c r="B9" i="24"/>
  <c r="C9" i="24"/>
  <c r="A10" i="24"/>
  <c r="B10" i="24"/>
  <c r="C10" i="24"/>
  <c r="A11" i="24"/>
  <c r="B11" i="24"/>
  <c r="C11" i="24"/>
  <c r="A12" i="24"/>
  <c r="B12" i="24"/>
  <c r="C12" i="24"/>
  <c r="A13" i="24"/>
  <c r="B13" i="24"/>
  <c r="C13" i="24"/>
  <c r="A14" i="24"/>
  <c r="B14" i="24"/>
  <c r="C14" i="24"/>
  <c r="A15" i="24"/>
  <c r="B15" i="24"/>
  <c r="C15" i="24"/>
  <c r="A16" i="24"/>
  <c r="B16" i="24"/>
  <c r="C16" i="24"/>
  <c r="A17" i="24"/>
  <c r="B17" i="24"/>
  <c r="C17" i="24"/>
  <c r="H4" i="25"/>
  <c r="A7" i="25"/>
  <c r="B7" i="25"/>
  <c r="C7" i="25"/>
  <c r="A8" i="25"/>
  <c r="B8" i="25"/>
  <c r="C8" i="25"/>
  <c r="A9" i="25"/>
  <c r="B9" i="25"/>
  <c r="C9" i="25"/>
  <c r="A10" i="25"/>
  <c r="B10" i="25"/>
  <c r="C10" i="25"/>
  <c r="A11" i="25"/>
  <c r="B11" i="25"/>
  <c r="C11" i="25"/>
  <c r="A12" i="25"/>
  <c r="B12" i="25"/>
  <c r="C12" i="25"/>
  <c r="A13" i="25"/>
  <c r="B13" i="25"/>
  <c r="C13" i="25"/>
  <c r="A14" i="25"/>
  <c r="B14" i="25"/>
  <c r="C14" i="25"/>
  <c r="A15" i="25"/>
  <c r="B15" i="25"/>
  <c r="C15" i="25"/>
  <c r="A16" i="25"/>
  <c r="B16" i="25"/>
  <c r="C16" i="25"/>
  <c r="A17" i="25"/>
  <c r="B17" i="25"/>
  <c r="C17" i="25"/>
  <c r="I22" i="25"/>
  <c r="H4" i="26"/>
  <c r="A7" i="26"/>
  <c r="B7" i="26"/>
  <c r="C7" i="26"/>
  <c r="A8" i="26"/>
  <c r="B8" i="26"/>
  <c r="C8" i="26"/>
  <c r="A9" i="26"/>
  <c r="B9" i="26"/>
  <c r="C9" i="26"/>
  <c r="A10" i="26"/>
  <c r="B10" i="26"/>
  <c r="C10" i="26"/>
  <c r="A11" i="26"/>
  <c r="B11" i="26"/>
  <c r="C11" i="26"/>
  <c r="A12" i="26"/>
  <c r="B12" i="26"/>
  <c r="C12" i="26"/>
  <c r="A13" i="26"/>
  <c r="B13" i="26"/>
  <c r="C13" i="26"/>
  <c r="A14" i="26"/>
  <c r="B14" i="26"/>
  <c r="C14" i="26"/>
  <c r="A15" i="26"/>
  <c r="B15" i="26"/>
  <c r="C15" i="26"/>
  <c r="A16" i="26"/>
  <c r="B16" i="26"/>
  <c r="C16" i="26"/>
  <c r="A17" i="26"/>
  <c r="B17" i="26"/>
  <c r="C17" i="26"/>
  <c r="J1" i="27"/>
  <c r="H4" i="27"/>
  <c r="A7" i="27"/>
  <c r="B7" i="27"/>
  <c r="C7" i="27"/>
  <c r="A8" i="27"/>
  <c r="B8" i="27"/>
  <c r="C8" i="27"/>
  <c r="A9" i="27"/>
  <c r="B9" i="27"/>
  <c r="C9" i="27"/>
  <c r="A10" i="27"/>
  <c r="B10" i="27"/>
  <c r="C10" i="27"/>
  <c r="A11" i="27"/>
  <c r="B11" i="27"/>
  <c r="C11" i="27"/>
  <c r="A12" i="27"/>
  <c r="B12" i="27"/>
  <c r="C12" i="27"/>
  <c r="A13" i="27"/>
  <c r="B13" i="27"/>
  <c r="C13" i="27"/>
  <c r="A14" i="27"/>
  <c r="B14" i="27"/>
  <c r="C14" i="27"/>
  <c r="A15" i="27"/>
  <c r="B15" i="27"/>
  <c r="C15" i="27"/>
  <c r="A16" i="27"/>
  <c r="B16" i="27"/>
  <c r="C16" i="27"/>
  <c r="A17" i="27"/>
  <c r="B17" i="27"/>
  <c r="C17" i="27"/>
  <c r="E12" i="35"/>
  <c r="I12" i="35"/>
  <c r="C46" i="35"/>
  <c r="E7" i="34"/>
  <c r="H26" i="35"/>
  <c r="J5"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J27" i="3"/>
  <c r="J34" i="3"/>
  <c r="K34" i="3"/>
  <c r="H20" i="2"/>
  <c r="I20" i="2"/>
  <c r="W15" i="28"/>
  <c r="Q12" i="25"/>
  <c r="Q12" i="22"/>
  <c r="T12" i="22" s="1"/>
  <c r="P34" i="12"/>
  <c r="P22" i="11"/>
  <c r="P62" i="9"/>
  <c r="P38" i="9"/>
  <c r="P54" i="4"/>
  <c r="Q16" i="29"/>
  <c r="T16" i="29" s="1"/>
  <c r="Q12" i="27"/>
  <c r="T12" i="27" s="1"/>
  <c r="Q16" i="26"/>
  <c r="U16" i="26" s="1"/>
  <c r="Q14" i="21"/>
  <c r="T14" i="21" s="1"/>
  <c r="AB14" i="21" s="1"/>
  <c r="Q10" i="21"/>
  <c r="U10" i="21" s="1"/>
  <c r="W10" i="21" s="1"/>
  <c r="Q10" i="20"/>
  <c r="U10" i="20" s="1"/>
  <c r="W10" i="20"/>
  <c r="Q14" i="19"/>
  <c r="T14" i="19" s="1"/>
  <c r="P35" i="12"/>
  <c r="U14" i="33"/>
  <c r="W14" i="33" s="1"/>
  <c r="Q10" i="32"/>
  <c r="T10" i="32" s="1"/>
  <c r="Q14" i="31"/>
  <c r="P58" i="9"/>
  <c r="P50" i="9"/>
  <c r="P46" i="9"/>
  <c r="Q8" i="28"/>
  <c r="U8" i="28" s="1"/>
  <c r="W8" i="28" s="1"/>
  <c r="Q10" i="29"/>
  <c r="U10" i="29" s="1"/>
  <c r="W10" i="29" s="1"/>
  <c r="Q14" i="27"/>
  <c r="T14" i="27" s="1"/>
  <c r="AB14" i="27" s="1"/>
  <c r="Q12" i="19"/>
  <c r="P17" i="12"/>
  <c r="U10" i="33"/>
  <c r="W10" i="33" s="1"/>
  <c r="Q10" i="33"/>
  <c r="T10" i="33"/>
  <c r="P31" i="12"/>
  <c r="P54" i="9"/>
  <c r="P42" i="9"/>
  <c r="T12" i="28"/>
  <c r="Q8" i="33"/>
  <c r="Q16" i="31"/>
  <c r="T16" i="31" s="1"/>
  <c r="Q8" i="31"/>
  <c r="T8" i="31" s="1"/>
  <c r="Q14" i="25"/>
  <c r="T14" i="25" s="1"/>
  <c r="P30" i="11"/>
  <c r="P62" i="10"/>
  <c r="P60" i="10"/>
  <c r="P58" i="10"/>
  <c r="P56" i="10"/>
  <c r="P54" i="10"/>
  <c r="P52" i="10"/>
  <c r="P50" i="10"/>
  <c r="P48" i="10"/>
  <c r="P46" i="10"/>
  <c r="P44" i="10"/>
  <c r="P42" i="10"/>
  <c r="P40" i="10"/>
  <c r="P38" i="10"/>
  <c r="P34" i="10"/>
  <c r="P63" i="9"/>
  <c r="P59" i="9"/>
  <c r="P55" i="9"/>
  <c r="P51" i="9"/>
  <c r="P47" i="9"/>
  <c r="P43" i="9"/>
  <c r="P39" i="9"/>
  <c r="P35" i="9"/>
  <c r="P60" i="6"/>
  <c r="P56" i="6"/>
  <c r="P63" i="10"/>
  <c r="P61" i="10"/>
  <c r="P59" i="10"/>
  <c r="P57" i="10"/>
  <c r="P55" i="10"/>
  <c r="P53" i="10"/>
  <c r="P51" i="10"/>
  <c r="P49" i="10"/>
  <c r="P47" i="10"/>
  <c r="P45" i="10"/>
  <c r="P43" i="10"/>
  <c r="P41" i="10"/>
  <c r="P39" i="10"/>
  <c r="P37" i="10"/>
  <c r="P35" i="10"/>
  <c r="P33" i="10"/>
  <c r="P17" i="10"/>
  <c r="P61" i="9"/>
  <c r="P57" i="9"/>
  <c r="P53" i="9"/>
  <c r="P49" i="9"/>
  <c r="P45" i="9"/>
  <c r="P41" i="9"/>
  <c r="P37" i="9"/>
  <c r="P62" i="6"/>
  <c r="P58" i="6"/>
  <c r="P54" i="6"/>
  <c r="P26" i="11"/>
  <c r="P29" i="10"/>
  <c r="P60" i="9"/>
  <c r="P56" i="9"/>
  <c r="P52" i="9"/>
  <c r="P48" i="9"/>
  <c r="P44" i="9"/>
  <c r="P40" i="9"/>
  <c r="P36" i="9"/>
  <c r="P33" i="9"/>
  <c r="P17" i="9"/>
  <c r="P26" i="7"/>
  <c r="P18" i="7"/>
  <c r="P50" i="6"/>
  <c r="P34" i="6"/>
  <c r="P60" i="18"/>
  <c r="P30" i="7"/>
  <c r="P42" i="6"/>
  <c r="P27" i="6"/>
  <c r="P28" i="18"/>
  <c r="P45" i="17"/>
  <c r="P28" i="8"/>
  <c r="P63" i="6"/>
  <c r="P61" i="6"/>
  <c r="P59" i="6"/>
  <c r="P57" i="6"/>
  <c r="P55" i="6"/>
  <c r="P46" i="6"/>
  <c r="P31" i="6"/>
  <c r="P44" i="18"/>
  <c r="P29" i="17"/>
  <c r="P56" i="18"/>
  <c r="P48" i="18"/>
  <c r="P32" i="18"/>
  <c r="P16" i="18"/>
  <c r="P57" i="17"/>
  <c r="P41" i="17"/>
  <c r="P25" i="17"/>
  <c r="P52" i="18"/>
  <c r="P36" i="18"/>
  <c r="P20" i="18"/>
  <c r="P53" i="17"/>
  <c r="P37" i="17"/>
  <c r="P36" i="13"/>
  <c r="P41" i="5"/>
  <c r="W41" i="5" s="1"/>
  <c r="Y41" i="5" s="1"/>
  <c r="P39" i="5"/>
  <c r="P37" i="5"/>
  <c r="W37" i="5" s="1"/>
  <c r="Y37" i="5" s="1"/>
  <c r="P35" i="5"/>
  <c r="W35" i="5" s="1"/>
  <c r="Y35" i="5" s="1"/>
  <c r="P33" i="5"/>
  <c r="P31" i="5"/>
  <c r="P29" i="5"/>
  <c r="P20" i="5"/>
  <c r="P40" i="18"/>
  <c r="P24" i="18"/>
  <c r="P15" i="18"/>
  <c r="O64" i="18"/>
  <c r="P49" i="17"/>
  <c r="P33" i="17"/>
  <c r="P24" i="4"/>
  <c r="P18" i="13"/>
  <c r="P60" i="4"/>
  <c r="P62" i="4"/>
  <c r="P50" i="4"/>
  <c r="P28" i="4"/>
  <c r="P58" i="4"/>
  <c r="P46" i="4"/>
  <c r="P32" i="4"/>
  <c r="U14" i="21"/>
  <c r="W14" i="21" s="1"/>
  <c r="U16" i="21"/>
  <c r="W16" i="21" s="1"/>
  <c r="T16" i="26"/>
  <c r="AB16" i="26" s="1"/>
  <c r="W16" i="26"/>
  <c r="U14" i="27"/>
  <c r="W14" i="27" s="1"/>
  <c r="T14" i="31"/>
  <c r="U14" i="31"/>
  <c r="W14" i="31" s="1"/>
  <c r="T10" i="20"/>
  <c r="AB10" i="20" s="1"/>
  <c r="U16" i="29"/>
  <c r="W16" i="29" s="1"/>
  <c r="U12" i="19"/>
  <c r="W12" i="19" s="1"/>
  <c r="T12" i="19"/>
  <c r="T16" i="27"/>
  <c r="U16" i="27"/>
  <c r="W16" i="27" s="1"/>
  <c r="Q7" i="33"/>
  <c r="T7" i="33" s="1"/>
  <c r="AB7" i="33" s="1"/>
  <c r="P15" i="17"/>
  <c r="F54" i="6"/>
  <c r="F41" i="6"/>
  <c r="F35" i="6"/>
  <c r="F43" i="6"/>
  <c r="F36" i="6"/>
  <c r="F51" i="6"/>
  <c r="F59" i="6"/>
  <c r="F42" i="6"/>
  <c r="F40" i="6"/>
  <c r="F44" i="6"/>
  <c r="F61" i="6"/>
  <c r="F37" i="6"/>
  <c r="F45" i="6"/>
  <c r="F49" i="6"/>
  <c r="F53" i="6"/>
  <c r="F58" i="6"/>
  <c r="F34" i="6"/>
  <c r="F52" i="6"/>
  <c r="F57" i="6"/>
  <c r="F48" i="6"/>
  <c r="F33" i="6"/>
  <c r="F50" i="6"/>
  <c r="F62" i="6"/>
  <c r="F39" i="6"/>
  <c r="F56" i="6"/>
  <c r="F47" i="6"/>
  <c r="F55" i="6"/>
  <c r="F63" i="6"/>
  <c r="F60" i="6"/>
  <c r="F38" i="6"/>
  <c r="F46" i="6"/>
  <c r="R1" i="14"/>
  <c r="R1" i="7"/>
  <c r="R1" i="8"/>
  <c r="J1" i="29"/>
  <c r="R1" i="11"/>
  <c r="J1" i="20"/>
  <c r="J2" i="3"/>
  <c r="J26" i="3" s="1"/>
  <c r="R1" i="16"/>
  <c r="W13" i="26"/>
  <c r="T16" i="28"/>
  <c r="U16" i="28"/>
  <c r="W16" i="28"/>
  <c r="U13" i="31"/>
  <c r="W13" i="31" s="1"/>
  <c r="T17" i="21"/>
  <c r="AB17" i="21" s="1"/>
  <c r="T11" i="20"/>
  <c r="U11" i="20"/>
  <c r="W11" i="20" s="1"/>
  <c r="P19" i="20"/>
  <c r="P48" i="12"/>
  <c r="P42" i="11"/>
  <c r="P35" i="11"/>
  <c r="P38" i="11"/>
  <c r="P57" i="7"/>
  <c r="P43" i="7"/>
  <c r="P46" i="5"/>
  <c r="P45" i="5"/>
  <c r="P58" i="18"/>
  <c r="P49" i="6"/>
  <c r="P50" i="5"/>
  <c r="P50" i="16"/>
  <c r="P38" i="16"/>
  <c r="P33" i="11"/>
  <c r="P21" i="11"/>
  <c r="P24" i="10"/>
  <c r="P58" i="8"/>
  <c r="W58" i="8" s="1"/>
  <c r="Y58" i="8" s="1"/>
  <c r="P27" i="8"/>
  <c r="P36" i="7"/>
  <c r="P53" i="5"/>
  <c r="P49" i="5"/>
  <c r="P51" i="18"/>
  <c r="P27" i="18"/>
  <c r="P48" i="15"/>
  <c r="P20" i="10"/>
  <c r="P63" i="8"/>
  <c r="P48" i="8"/>
  <c r="P39" i="7"/>
  <c r="W39" i="7" s="1"/>
  <c r="Y39" i="7" s="1"/>
  <c r="P62" i="18"/>
  <c r="P50" i="18"/>
  <c r="P26" i="18"/>
  <c r="P58" i="17"/>
  <c r="P35" i="17"/>
  <c r="P29" i="7"/>
  <c r="P17" i="18"/>
  <c r="P30" i="17"/>
  <c r="P61" i="5"/>
  <c r="P59" i="5"/>
  <c r="P34" i="5"/>
  <c r="P54" i="18"/>
  <c r="P41" i="18"/>
  <c r="P37" i="18"/>
  <c r="P62" i="17"/>
  <c r="P46" i="17"/>
  <c r="P50" i="15"/>
  <c r="F7" i="4"/>
  <c r="F7" i="13"/>
  <c r="F7" i="14"/>
  <c r="F7" i="16"/>
  <c r="F7" i="17"/>
  <c r="P48" i="17"/>
  <c r="P26" i="17"/>
  <c r="P52" i="15"/>
  <c r="P28" i="14"/>
  <c r="P55" i="13"/>
  <c r="P19" i="14"/>
  <c r="P59" i="13"/>
  <c r="P52" i="14"/>
  <c r="P47" i="4"/>
  <c r="P19" i="4"/>
  <c r="P60" i="14"/>
  <c r="P37" i="13"/>
  <c r="S10" i="14"/>
  <c r="H21" i="36"/>
  <c r="H22" i="36"/>
  <c r="T8" i="33"/>
  <c r="P18" i="33"/>
  <c r="Q12" i="30"/>
  <c r="T12" i="30" s="1"/>
  <c r="U11" i="29"/>
  <c r="W11" i="29"/>
  <c r="T11" i="29"/>
  <c r="AB11" i="29" s="1"/>
  <c r="P18" i="27"/>
  <c r="P53" i="11"/>
  <c r="Q12" i="21"/>
  <c r="Q11" i="19"/>
  <c r="P19" i="19"/>
  <c r="U16" i="33"/>
  <c r="W16" i="33" s="1"/>
  <c r="Q16" i="33"/>
  <c r="T16" i="33" s="1"/>
  <c r="Q12" i="33"/>
  <c r="T12" i="33" s="1"/>
  <c r="AB12" i="33" s="1"/>
  <c r="N19" i="33"/>
  <c r="Q10" i="24"/>
  <c r="T10" i="24" s="1"/>
  <c r="P40" i="12"/>
  <c r="U14" i="25"/>
  <c r="W14" i="25" s="1"/>
  <c r="Q14" i="20"/>
  <c r="Q15" i="30"/>
  <c r="T13" i="21"/>
  <c r="AB13" i="21" s="1"/>
  <c r="U13" i="21"/>
  <c r="W13" i="21"/>
  <c r="U13" i="20"/>
  <c r="T13" i="20"/>
  <c r="AB13" i="20" s="1"/>
  <c r="P63" i="12"/>
  <c r="U14" i="30"/>
  <c r="T14" i="30"/>
  <c r="U13" i="27"/>
  <c r="W13" i="27"/>
  <c r="P47" i="12"/>
  <c r="Q16" i="30"/>
  <c r="T16" i="30" s="1"/>
  <c r="Q15" i="22"/>
  <c r="Q11" i="22"/>
  <c r="P41" i="12"/>
  <c r="P58" i="11"/>
  <c r="P49" i="8"/>
  <c r="P33" i="16"/>
  <c r="P55" i="7"/>
  <c r="P48" i="7"/>
  <c r="P40" i="7"/>
  <c r="P30" i="5"/>
  <c r="P53" i="18"/>
  <c r="P59" i="14"/>
  <c r="P43" i="12"/>
  <c r="P32" i="12"/>
  <c r="P26" i="9"/>
  <c r="P43" i="8"/>
  <c r="P59" i="17"/>
  <c r="P59" i="4"/>
  <c r="P41" i="11"/>
  <c r="P51" i="7"/>
  <c r="P34" i="7"/>
  <c r="P43" i="14"/>
  <c r="P34" i="8"/>
  <c r="P61" i="7"/>
  <c r="P44" i="6"/>
  <c r="P54" i="5"/>
  <c r="P45" i="15"/>
  <c r="P63" i="13"/>
  <c r="P43" i="5"/>
  <c r="P25" i="18"/>
  <c r="P52" i="17"/>
  <c r="P28" i="17"/>
  <c r="P44" i="14"/>
  <c r="W44" i="14" s="1"/>
  <c r="Y44" i="14" s="1"/>
  <c r="P21" i="18"/>
  <c r="P43" i="17"/>
  <c r="P48" i="16"/>
  <c r="P44" i="16"/>
  <c r="P54" i="14"/>
  <c r="P32" i="14"/>
  <c r="W32" i="14" s="1"/>
  <c r="Y32" i="14" s="1"/>
  <c r="P48" i="13"/>
  <c r="P47" i="13"/>
  <c r="P35" i="4"/>
  <c r="P49" i="14"/>
  <c r="P37" i="14"/>
  <c r="P53" i="13"/>
  <c r="P53" i="4"/>
  <c r="W13" i="20"/>
  <c r="U16" i="30"/>
  <c r="W16" i="30" s="1"/>
  <c r="U12" i="30"/>
  <c r="W12" i="30" s="1"/>
  <c r="U14" i="20"/>
  <c r="W14" i="20" s="1"/>
  <c r="T14" i="20"/>
  <c r="U10" i="24"/>
  <c r="W10" i="24" s="1"/>
  <c r="N18" i="30"/>
  <c r="P59" i="15"/>
  <c r="P18" i="15"/>
  <c r="P62" i="15"/>
  <c r="P16" i="9"/>
  <c r="P16" i="8"/>
  <c r="P18" i="31"/>
  <c r="P19" i="31"/>
  <c r="T8" i="30"/>
  <c r="P18" i="30"/>
  <c r="Q8" i="29"/>
  <c r="U8" i="29" s="1"/>
  <c r="W8" i="29" s="1"/>
  <c r="T9" i="24"/>
  <c r="P19" i="24"/>
  <c r="Q8" i="23"/>
  <c r="U8" i="23" s="1"/>
  <c r="W8" i="23" s="1"/>
  <c r="P18" i="21"/>
  <c r="Q7" i="20"/>
  <c r="O64" i="6"/>
  <c r="F7" i="8"/>
  <c r="F7" i="7"/>
  <c r="P26" i="13"/>
  <c r="U8" i="26"/>
  <c r="W8" i="26" s="1"/>
  <c r="Q16" i="23"/>
  <c r="T16" i="23" s="1"/>
  <c r="T17" i="32"/>
  <c r="AB17" i="32" s="1"/>
  <c r="P44" i="11"/>
  <c r="P43" i="11"/>
  <c r="T9" i="31"/>
  <c r="AB9" i="31" s="1"/>
  <c r="U9" i="31"/>
  <c r="U9" i="33"/>
  <c r="W9" i="33" s="1"/>
  <c r="Q9" i="20"/>
  <c r="U9" i="20" s="1"/>
  <c r="W9" i="20" s="1"/>
  <c r="Q9" i="19"/>
  <c r="Q13" i="28"/>
  <c r="U13" i="28" s="1"/>
  <c r="W13" i="28" s="1"/>
  <c r="P51" i="11"/>
  <c r="P36" i="10"/>
  <c r="P54" i="7"/>
  <c r="T9" i="32"/>
  <c r="Q15" i="23"/>
  <c r="U15" i="23" s="1"/>
  <c r="W15" i="23" s="1"/>
  <c r="P19" i="21"/>
  <c r="Q9" i="27"/>
  <c r="T9" i="27" s="1"/>
  <c r="Q17" i="26"/>
  <c r="Q8" i="21"/>
  <c r="U8" i="21" s="1"/>
  <c r="W8" i="21" s="1"/>
  <c r="Q13" i="19"/>
  <c r="T15" i="25"/>
  <c r="AB15" i="25" s="1"/>
  <c r="Q12" i="32"/>
  <c r="Q10" i="30"/>
  <c r="U10" i="30" s="1"/>
  <c r="Q7" i="29"/>
  <c r="U7" i="29" s="1"/>
  <c r="W7" i="29" s="1"/>
  <c r="Q8" i="27"/>
  <c r="T8" i="27" s="1"/>
  <c r="Q11" i="21"/>
  <c r="Q16" i="19"/>
  <c r="T16" i="19" s="1"/>
  <c r="W23" i="13"/>
  <c r="Y23" i="13" s="1"/>
  <c r="P38" i="7"/>
  <c r="P59" i="18"/>
  <c r="P34" i="17"/>
  <c r="P20" i="17"/>
  <c r="P18" i="16"/>
  <c r="P61" i="16"/>
  <c r="P26" i="14"/>
  <c r="P62" i="13"/>
  <c r="P42" i="15"/>
  <c r="P53" i="15"/>
  <c r="P44" i="15"/>
  <c r="P20" i="14"/>
  <c r="P46" i="13"/>
  <c r="T9" i="22"/>
  <c r="U16" i="19"/>
  <c r="W16" i="19" s="1"/>
  <c r="T13" i="19"/>
  <c r="AB13" i="19" s="1"/>
  <c r="U13" i="19"/>
  <c r="W13" i="19" s="1"/>
  <c r="U16" i="23"/>
  <c r="W16" i="23" s="1"/>
  <c r="T15" i="23"/>
  <c r="AB15" i="23" s="1"/>
  <c r="T7" i="29"/>
  <c r="W9" i="31"/>
  <c r="V32" i="10"/>
  <c r="V39" i="13"/>
  <c r="V38" i="16"/>
  <c r="V37" i="5"/>
  <c r="W33" i="9"/>
  <c r="Y33" i="9" s="1"/>
  <c r="W35" i="7"/>
  <c r="Y35" i="7" s="1"/>
  <c r="W36" i="10"/>
  <c r="Y36" i="10" s="1"/>
  <c r="W50" i="16"/>
  <c r="Y50" i="16" s="1"/>
  <c r="W61" i="9"/>
  <c r="Y61" i="9" s="1"/>
  <c r="V30" i="4"/>
  <c r="W30" i="4"/>
  <c r="Y30" i="4" s="1"/>
  <c r="W35" i="11"/>
  <c r="Y35" i="11" s="1"/>
  <c r="W60" i="10"/>
  <c r="Y60" i="10" s="1"/>
  <c r="W59" i="11"/>
  <c r="Y59" i="11" s="1"/>
  <c r="W43" i="15"/>
  <c r="Y43" i="15" s="1"/>
  <c r="V38" i="4"/>
  <c r="W58" i="12"/>
  <c r="Y58" i="12" s="1"/>
  <c r="W32" i="10"/>
  <c r="Y32" i="10" s="1"/>
  <c r="W63" i="7"/>
  <c r="Y63" i="7" s="1"/>
  <c r="W40" i="6"/>
  <c r="Y40" i="6" s="1"/>
  <c r="W38" i="4"/>
  <c r="Y38" i="4" s="1"/>
  <c r="W42" i="16"/>
  <c r="Y42" i="16" s="1"/>
  <c r="W47" i="7"/>
  <c r="Y47" i="7" s="1"/>
  <c r="W45" i="13"/>
  <c r="Y45" i="13" s="1"/>
  <c r="U11" i="28"/>
  <c r="W11" i="28" s="1"/>
  <c r="T11" i="28"/>
  <c r="U11" i="30"/>
  <c r="W11" i="30" s="1"/>
  <c r="P19" i="28"/>
  <c r="P18" i="24"/>
  <c r="P18" i="20"/>
  <c r="Q17" i="20"/>
  <c r="T17" i="20" s="1"/>
  <c r="P18" i="19"/>
  <c r="Q13" i="32"/>
  <c r="Q11" i="27"/>
  <c r="Q8" i="22"/>
  <c r="T8" i="22" s="1"/>
  <c r="AB16" i="21"/>
  <c r="Q9" i="21"/>
  <c r="Q11" i="23"/>
  <c r="U11" i="23" s="1"/>
  <c r="W11" i="23" s="1"/>
  <c r="P50" i="11"/>
  <c r="P45" i="8"/>
  <c r="P62" i="7"/>
  <c r="P29" i="4"/>
  <c r="P56" i="4"/>
  <c r="P43" i="4"/>
  <c r="P49" i="4"/>
  <c r="P23" i="4"/>
  <c r="W57" i="13"/>
  <c r="Y57" i="13" s="1"/>
  <c r="P51" i="4"/>
  <c r="P44" i="4"/>
  <c r="P20" i="4"/>
  <c r="U17" i="20"/>
  <c r="W17" i="20"/>
  <c r="T11" i="23"/>
  <c r="T9" i="21"/>
  <c r="U9" i="21"/>
  <c r="T11" i="27"/>
  <c r="AB11" i="27" s="1"/>
  <c r="U11" i="27"/>
  <c r="W11" i="27" s="1"/>
  <c r="AB11" i="23"/>
  <c r="R1" i="18" l="1"/>
  <c r="J1" i="22"/>
  <c r="J1" i="33"/>
  <c r="J1" i="24"/>
  <c r="J1" i="23"/>
  <c r="J1" i="30"/>
  <c r="J1" i="26"/>
  <c r="J1" i="25"/>
  <c r="F7" i="15"/>
  <c r="J1" i="28"/>
  <c r="R1" i="17"/>
  <c r="R1" i="10"/>
  <c r="J1" i="31"/>
  <c r="R1" i="9"/>
  <c r="J1" i="19"/>
  <c r="R1" i="6"/>
  <c r="R1" i="15"/>
  <c r="R1" i="5"/>
  <c r="R1" i="4"/>
  <c r="J1" i="21"/>
  <c r="J1" i="32"/>
  <c r="U8" i="22"/>
  <c r="U8" i="27"/>
  <c r="W8" i="27" s="1"/>
  <c r="Q8" i="20"/>
  <c r="T8" i="20" s="1"/>
  <c r="N18" i="28"/>
  <c r="N19" i="28"/>
  <c r="N18" i="27"/>
  <c r="N18" i="26"/>
  <c r="O64" i="9"/>
  <c r="O64" i="8"/>
  <c r="O64" i="10"/>
  <c r="P64" i="9"/>
  <c r="O64" i="5"/>
  <c r="O64" i="4"/>
  <c r="H10" i="36"/>
  <c r="F59" i="35"/>
  <c r="O64" i="17"/>
  <c r="T8" i="32"/>
  <c r="AB8" i="32" s="1"/>
  <c r="O64" i="16"/>
  <c r="H24" i="36"/>
  <c r="H25" i="36" s="1"/>
  <c r="U7" i="31"/>
  <c r="W7" i="31" s="1"/>
  <c r="AB8" i="26"/>
  <c r="O64" i="15"/>
  <c r="O64" i="14"/>
  <c r="O64" i="13"/>
  <c r="U8" i="25"/>
  <c r="W8" i="25" s="1"/>
  <c r="T7" i="25"/>
  <c r="AB7" i="25" s="1"/>
  <c r="N18" i="23"/>
  <c r="T7" i="23"/>
  <c r="H18" i="35"/>
  <c r="T8" i="21"/>
  <c r="AB8" i="21" s="1"/>
  <c r="U7" i="21"/>
  <c r="W7" i="21" s="1"/>
  <c r="T7" i="21"/>
  <c r="N19" i="21"/>
  <c r="N19" i="20"/>
  <c r="N19" i="19"/>
  <c r="T8" i="19"/>
  <c r="AB8" i="19" s="1"/>
  <c r="P64" i="12"/>
  <c r="H32" i="35"/>
  <c r="O64" i="7"/>
  <c r="P64" i="5"/>
  <c r="P64" i="16"/>
  <c r="T11" i="22"/>
  <c r="AB11" i="22" s="1"/>
  <c r="U11" i="22"/>
  <c r="W11" i="22" s="1"/>
  <c r="AB14" i="30"/>
  <c r="W14" i="30"/>
  <c r="T15" i="30"/>
  <c r="AB15" i="30" s="1"/>
  <c r="U15" i="30"/>
  <c r="W15" i="30" s="1"/>
  <c r="U11" i="19"/>
  <c r="W11" i="19" s="1"/>
  <c r="T11" i="19"/>
  <c r="AB13" i="31"/>
  <c r="U17" i="24"/>
  <c r="W17" i="24" s="1"/>
  <c r="T17" i="24"/>
  <c r="AB17" i="24" s="1"/>
  <c r="T9" i="28"/>
  <c r="U9" i="28"/>
  <c r="W9" i="28" s="1"/>
  <c r="T17" i="25"/>
  <c r="U17" i="25"/>
  <c r="W17" i="25" s="1"/>
  <c r="T7" i="26"/>
  <c r="AB7" i="29"/>
  <c r="T10" i="30"/>
  <c r="AB10" i="30" s="1"/>
  <c r="T8" i="23"/>
  <c r="AB8" i="23" s="1"/>
  <c r="U7" i="20"/>
  <c r="W7" i="20" s="1"/>
  <c r="T7" i="20"/>
  <c r="AB7" i="20" s="1"/>
  <c r="P64" i="14"/>
  <c r="T7" i="24"/>
  <c r="U7" i="24"/>
  <c r="W7" i="24" s="1"/>
  <c r="T15" i="22"/>
  <c r="U15" i="22"/>
  <c r="W15" i="22" s="1"/>
  <c r="T15" i="26"/>
  <c r="AB15" i="26" s="1"/>
  <c r="AB10" i="24"/>
  <c r="T12" i="21"/>
  <c r="U12" i="21"/>
  <c r="W12" i="21" s="1"/>
  <c r="AB12" i="30"/>
  <c r="U11" i="26"/>
  <c r="W11" i="26" s="1"/>
  <c r="T11" i="24"/>
  <c r="P64" i="17"/>
  <c r="AB11" i="30"/>
  <c r="T7" i="30"/>
  <c r="W12" i="28"/>
  <c r="AB12" i="28"/>
  <c r="T14" i="26"/>
  <c r="U14" i="26"/>
  <c r="W14" i="26" s="1"/>
  <c r="T7" i="32"/>
  <c r="U7" i="32"/>
  <c r="W7" i="32" s="1"/>
  <c r="T15" i="31"/>
  <c r="AB15" i="31" s="1"/>
  <c r="U15" i="31"/>
  <c r="W15" i="31" s="1"/>
  <c r="T17" i="29"/>
  <c r="U17" i="29"/>
  <c r="W17" i="29" s="1"/>
  <c r="U16" i="24"/>
  <c r="W16" i="24" s="1"/>
  <c r="T16" i="24"/>
  <c r="T12" i="24"/>
  <c r="AB12" i="24" s="1"/>
  <c r="U12" i="24"/>
  <c r="W12" i="24" s="1"/>
  <c r="U12" i="23"/>
  <c r="T12" i="23"/>
  <c r="P64" i="10"/>
  <c r="AB14" i="25"/>
  <c r="AB17" i="20"/>
  <c r="AB11" i="28"/>
  <c r="AB12" i="19"/>
  <c r="AB16" i="19"/>
  <c r="AB8" i="27"/>
  <c r="AB16" i="23"/>
  <c r="P64" i="8"/>
  <c r="AB14" i="20"/>
  <c r="AB16" i="33"/>
  <c r="U10" i="32"/>
  <c r="W10" i="32" s="1"/>
  <c r="AB11" i="20"/>
  <c r="U16" i="31"/>
  <c r="W16" i="31" s="1"/>
  <c r="T10" i="21"/>
  <c r="AB10" i="21" s="1"/>
  <c r="AB16" i="29"/>
  <c r="U12" i="22"/>
  <c r="W12" i="22" s="1"/>
  <c r="P230" i="34"/>
  <c r="H30" i="35" s="1"/>
  <c r="Q9" i="33"/>
  <c r="T9" i="33" s="1"/>
  <c r="AB9" i="33" s="1"/>
  <c r="Q12" i="31"/>
  <c r="U12" i="31" s="1"/>
  <c r="W12" i="31" s="1"/>
  <c r="Q10" i="31"/>
  <c r="Q17" i="27"/>
  <c r="Q8" i="24"/>
  <c r="T8" i="24" s="1"/>
  <c r="P18" i="23"/>
  <c r="Q13" i="22"/>
  <c r="P18" i="22"/>
  <c r="Q7" i="22"/>
  <c r="Q15" i="21"/>
  <c r="Q15" i="20"/>
  <c r="Q17" i="33"/>
  <c r="T17" i="33" s="1"/>
  <c r="AB17" i="33" s="1"/>
  <c r="Q11" i="33"/>
  <c r="T11" i="33" s="1"/>
  <c r="AB11" i="33" s="1"/>
  <c r="N18" i="33"/>
  <c r="Q15" i="32"/>
  <c r="T15" i="32" s="1"/>
  <c r="Q11" i="32"/>
  <c r="Q11" i="31"/>
  <c r="Q13" i="30"/>
  <c r="Q9" i="30"/>
  <c r="U9" i="30" s="1"/>
  <c r="W9" i="30" s="1"/>
  <c r="Q14" i="29"/>
  <c r="Q12" i="29"/>
  <c r="Q12" i="26"/>
  <c r="Q10" i="26"/>
  <c r="Q16" i="25"/>
  <c r="Q10" i="25"/>
  <c r="Q15" i="24"/>
  <c r="T15" i="24" s="1"/>
  <c r="Q17" i="23"/>
  <c r="N19" i="23"/>
  <c r="Q14" i="22"/>
  <c r="Q17" i="19"/>
  <c r="H6" i="36"/>
  <c r="F7" i="12"/>
  <c r="I17" i="12"/>
  <c r="J17" i="12" s="1"/>
  <c r="K17" i="12" s="1"/>
  <c r="I19" i="12"/>
  <c r="J19" i="12" s="1"/>
  <c r="K19" i="12" s="1"/>
  <c r="I21" i="12"/>
  <c r="J21" i="12" s="1"/>
  <c r="K21" i="12" s="1"/>
  <c r="I23" i="12"/>
  <c r="J23" i="12" s="1"/>
  <c r="K23" i="12" s="1"/>
  <c r="I25" i="12"/>
  <c r="J25" i="12" s="1"/>
  <c r="K25" i="12" s="1"/>
  <c r="I27" i="12"/>
  <c r="J27" i="12" s="1"/>
  <c r="K27" i="12" s="1"/>
  <c r="I29" i="12"/>
  <c r="I31" i="12"/>
  <c r="J31" i="12" s="1"/>
  <c r="K31" i="12" s="1"/>
  <c r="I33" i="12"/>
  <c r="I35" i="12"/>
  <c r="I37" i="12"/>
  <c r="I39" i="12"/>
  <c r="I41" i="12"/>
  <c r="J41" i="12" s="1"/>
  <c r="K41" i="12" s="1"/>
  <c r="I43" i="12"/>
  <c r="I45" i="12"/>
  <c r="J45" i="12" s="1"/>
  <c r="K45" i="12" s="1"/>
  <c r="I47" i="12"/>
  <c r="J47" i="12" s="1"/>
  <c r="K47" i="12" s="1"/>
  <c r="I49" i="12"/>
  <c r="I51" i="12"/>
  <c r="I53" i="12"/>
  <c r="I55" i="12"/>
  <c r="I57" i="12"/>
  <c r="I59" i="12"/>
  <c r="I61" i="12"/>
  <c r="I63" i="12"/>
  <c r="J63" i="12" s="1"/>
  <c r="K63" i="12" s="1"/>
  <c r="I16" i="12"/>
  <c r="J16" i="12" s="1"/>
  <c r="K16" i="12" s="1"/>
  <c r="I20" i="12"/>
  <c r="J20" i="12" s="1"/>
  <c r="K20" i="12" s="1"/>
  <c r="I24" i="12"/>
  <c r="J24" i="12" s="1"/>
  <c r="K24" i="12" s="1"/>
  <c r="I28" i="12"/>
  <c r="J28" i="12" s="1"/>
  <c r="K28" i="12" s="1"/>
  <c r="I32" i="12"/>
  <c r="I36" i="12"/>
  <c r="I40" i="12"/>
  <c r="I44" i="12"/>
  <c r="I48" i="12"/>
  <c r="I52" i="12"/>
  <c r="I56" i="12"/>
  <c r="I60" i="12"/>
  <c r="I18" i="12"/>
  <c r="J18" i="12" s="1"/>
  <c r="K18" i="12" s="1"/>
  <c r="I22" i="12"/>
  <c r="I26" i="12"/>
  <c r="J26" i="12" s="1"/>
  <c r="K26" i="12" s="1"/>
  <c r="I30" i="12"/>
  <c r="J30" i="12" s="1"/>
  <c r="K30" i="12" s="1"/>
  <c r="I34" i="12"/>
  <c r="I38" i="12"/>
  <c r="I42" i="12"/>
  <c r="I46" i="12"/>
  <c r="I50" i="12"/>
  <c r="I54" i="12"/>
  <c r="I58" i="12"/>
  <c r="I62" i="12"/>
  <c r="I15" i="12"/>
  <c r="J15" i="12" s="1"/>
  <c r="K15" i="12" s="1"/>
  <c r="R1" i="12"/>
  <c r="F7" i="11"/>
  <c r="I17" i="11"/>
  <c r="J17" i="11" s="1"/>
  <c r="K17" i="11" s="1"/>
  <c r="I19" i="11"/>
  <c r="I21" i="11"/>
  <c r="I23" i="11"/>
  <c r="J23" i="11" s="1"/>
  <c r="K23" i="11" s="1"/>
  <c r="I25" i="11"/>
  <c r="J25" i="11" s="1"/>
  <c r="K25" i="11" s="1"/>
  <c r="I27" i="11"/>
  <c r="I29" i="11"/>
  <c r="J29" i="11" s="1"/>
  <c r="K29" i="11" s="1"/>
  <c r="I31" i="11"/>
  <c r="J31" i="11" s="1"/>
  <c r="K31" i="11" s="1"/>
  <c r="I33" i="11"/>
  <c r="J33" i="11" s="1"/>
  <c r="K33" i="11" s="1"/>
  <c r="I35" i="11"/>
  <c r="J35" i="11" s="1"/>
  <c r="K35" i="11" s="1"/>
  <c r="I37" i="11"/>
  <c r="J37" i="11" s="1"/>
  <c r="K37" i="11" s="1"/>
  <c r="I39" i="11"/>
  <c r="J39" i="11" s="1"/>
  <c r="K39" i="11" s="1"/>
  <c r="I41" i="11"/>
  <c r="J41" i="11" s="1"/>
  <c r="K41" i="11" s="1"/>
  <c r="I43" i="11"/>
  <c r="J43" i="11" s="1"/>
  <c r="K43" i="11" s="1"/>
  <c r="I45" i="11"/>
  <c r="J45" i="11" s="1"/>
  <c r="K45" i="11" s="1"/>
  <c r="I47" i="11"/>
  <c r="J47" i="11" s="1"/>
  <c r="K47" i="11" s="1"/>
  <c r="I49" i="11"/>
  <c r="I51" i="11"/>
  <c r="I53" i="11"/>
  <c r="I55" i="11"/>
  <c r="I57" i="11"/>
  <c r="I59" i="11"/>
  <c r="J59" i="11" s="1"/>
  <c r="K59" i="11" s="1"/>
  <c r="I61" i="11"/>
  <c r="I63" i="11"/>
  <c r="J63" i="11" s="1"/>
  <c r="K63" i="11" s="1"/>
  <c r="I16" i="11"/>
  <c r="J16" i="11" s="1"/>
  <c r="K16" i="11" s="1"/>
  <c r="I20" i="11"/>
  <c r="J20" i="11" s="1"/>
  <c r="K20" i="11" s="1"/>
  <c r="I24" i="11"/>
  <c r="J24" i="11" s="1"/>
  <c r="K24" i="11" s="1"/>
  <c r="I28" i="11"/>
  <c r="I32" i="11"/>
  <c r="J32" i="11" s="1"/>
  <c r="K32" i="11" s="1"/>
  <c r="I36" i="11"/>
  <c r="J36" i="11" s="1"/>
  <c r="K36" i="11" s="1"/>
  <c r="I40" i="11"/>
  <c r="I44" i="11"/>
  <c r="I48" i="11"/>
  <c r="I52" i="11"/>
  <c r="J52" i="11" s="1"/>
  <c r="K52" i="11" s="1"/>
  <c r="I56" i="11"/>
  <c r="I60" i="11"/>
  <c r="J60" i="11" s="1"/>
  <c r="K60" i="11" s="1"/>
  <c r="I18" i="11"/>
  <c r="J18" i="11" s="1"/>
  <c r="K18" i="11" s="1"/>
  <c r="I22" i="11"/>
  <c r="I26" i="11"/>
  <c r="J26" i="11" s="1"/>
  <c r="K26" i="11" s="1"/>
  <c r="I30" i="11"/>
  <c r="I34" i="11"/>
  <c r="I38" i="11"/>
  <c r="J38" i="11" s="1"/>
  <c r="K38" i="11" s="1"/>
  <c r="I42" i="11"/>
  <c r="I46" i="11"/>
  <c r="I50" i="11"/>
  <c r="I54" i="11"/>
  <c r="J54" i="11" s="1"/>
  <c r="K54" i="11" s="1"/>
  <c r="I58" i="11"/>
  <c r="J58" i="11" s="1"/>
  <c r="K58" i="11" s="1"/>
  <c r="I62" i="11"/>
  <c r="J62" i="11" s="1"/>
  <c r="K62" i="11" s="1"/>
  <c r="I15" i="11"/>
  <c r="J15" i="11" s="1"/>
  <c r="K15" i="11" s="1"/>
  <c r="F7" i="10"/>
  <c r="I17" i="10"/>
  <c r="I19" i="10"/>
  <c r="I21" i="10"/>
  <c r="I23" i="10"/>
  <c r="I25" i="10"/>
  <c r="J25" i="10" s="1"/>
  <c r="K25" i="10" s="1"/>
  <c r="I27" i="10"/>
  <c r="I29" i="10"/>
  <c r="J29" i="10" s="1"/>
  <c r="K29" i="10" s="1"/>
  <c r="I31" i="10"/>
  <c r="J31" i="10" s="1"/>
  <c r="K31" i="10" s="1"/>
  <c r="I33" i="10"/>
  <c r="I35" i="10"/>
  <c r="J35" i="10" s="1"/>
  <c r="K35" i="10" s="1"/>
  <c r="I37" i="10"/>
  <c r="J37" i="10" s="1"/>
  <c r="K37" i="10" s="1"/>
  <c r="I39" i="10"/>
  <c r="I41" i="10"/>
  <c r="I43" i="10"/>
  <c r="I45" i="10"/>
  <c r="I47" i="10"/>
  <c r="I49" i="10"/>
  <c r="I51" i="10"/>
  <c r="J51" i="10" s="1"/>
  <c r="K51" i="10" s="1"/>
  <c r="I53" i="10"/>
  <c r="I55" i="10"/>
  <c r="J55" i="10" s="1"/>
  <c r="K55" i="10" s="1"/>
  <c r="I57" i="10"/>
  <c r="I59" i="10"/>
  <c r="J59" i="10" s="1"/>
  <c r="K59" i="10" s="1"/>
  <c r="I61" i="10"/>
  <c r="J61" i="10" s="1"/>
  <c r="K61" i="10" s="1"/>
  <c r="I63" i="10"/>
  <c r="I16" i="10"/>
  <c r="J16" i="10" s="1"/>
  <c r="K16" i="10" s="1"/>
  <c r="I20" i="10"/>
  <c r="I24" i="10"/>
  <c r="J24" i="10" s="1"/>
  <c r="K24" i="10" s="1"/>
  <c r="I28" i="10"/>
  <c r="I32" i="10"/>
  <c r="I36" i="10"/>
  <c r="I40" i="10"/>
  <c r="I44" i="10"/>
  <c r="J44" i="10" s="1"/>
  <c r="K44" i="10" s="1"/>
  <c r="I48" i="10"/>
  <c r="I52" i="10"/>
  <c r="J52" i="10" s="1"/>
  <c r="K52" i="10" s="1"/>
  <c r="I56" i="10"/>
  <c r="J56" i="10" s="1"/>
  <c r="K56" i="10" s="1"/>
  <c r="I60" i="10"/>
  <c r="I18" i="10"/>
  <c r="I22" i="10"/>
  <c r="I26" i="10"/>
  <c r="I30" i="10"/>
  <c r="I34" i="10"/>
  <c r="I38" i="10"/>
  <c r="I42" i="10"/>
  <c r="I46" i="10"/>
  <c r="J46" i="10" s="1"/>
  <c r="K46" i="10" s="1"/>
  <c r="I50" i="10"/>
  <c r="I54" i="10"/>
  <c r="J54" i="10" s="1"/>
  <c r="K54" i="10" s="1"/>
  <c r="I58" i="10"/>
  <c r="J58" i="10" s="1"/>
  <c r="K58" i="10" s="1"/>
  <c r="I62" i="10"/>
  <c r="I15" i="10"/>
  <c r="I16" i="8"/>
  <c r="I18" i="8"/>
  <c r="I20" i="8"/>
  <c r="I22" i="8"/>
  <c r="I24" i="8"/>
  <c r="I26" i="8"/>
  <c r="I28" i="8"/>
  <c r="J28" i="8" s="1"/>
  <c r="K28" i="8" s="1"/>
  <c r="I30" i="8"/>
  <c r="J30" i="8" s="1"/>
  <c r="K30" i="8" s="1"/>
  <c r="I32" i="8"/>
  <c r="J32" i="8" s="1"/>
  <c r="K32" i="8" s="1"/>
  <c r="I34" i="8"/>
  <c r="J34" i="8" s="1"/>
  <c r="K34" i="8" s="1"/>
  <c r="I36" i="8"/>
  <c r="I38" i="8"/>
  <c r="I40" i="8"/>
  <c r="I17" i="8"/>
  <c r="J17" i="8" s="1"/>
  <c r="K17" i="8" s="1"/>
  <c r="I21" i="8"/>
  <c r="I25" i="8"/>
  <c r="I29" i="8"/>
  <c r="I33" i="8"/>
  <c r="I37" i="8"/>
  <c r="J37" i="8" s="1"/>
  <c r="K37" i="8" s="1"/>
  <c r="I41" i="8"/>
  <c r="I43" i="8"/>
  <c r="J43" i="8" s="1"/>
  <c r="K43" i="8" s="1"/>
  <c r="I45" i="8"/>
  <c r="J45" i="8" s="1"/>
  <c r="K45" i="8" s="1"/>
  <c r="I47" i="8"/>
  <c r="I49" i="8"/>
  <c r="I51" i="8"/>
  <c r="I53" i="8"/>
  <c r="J53" i="8" s="1"/>
  <c r="K53" i="8" s="1"/>
  <c r="I55" i="8"/>
  <c r="I57" i="8"/>
  <c r="I59" i="8"/>
  <c r="I61" i="8"/>
  <c r="I63" i="8"/>
  <c r="J63" i="8" s="1"/>
  <c r="K63" i="8" s="1"/>
  <c r="I23" i="8"/>
  <c r="J23" i="8" s="1"/>
  <c r="K23" i="8" s="1"/>
  <c r="I31" i="8"/>
  <c r="J31" i="8" s="1"/>
  <c r="K31" i="8" s="1"/>
  <c r="I39" i="8"/>
  <c r="J39" i="8" s="1"/>
  <c r="K39" i="8" s="1"/>
  <c r="I44" i="8"/>
  <c r="I48" i="8"/>
  <c r="I52" i="8"/>
  <c r="I56" i="8"/>
  <c r="I60" i="8"/>
  <c r="I19" i="8"/>
  <c r="J19" i="8" s="1"/>
  <c r="K19" i="8" s="1"/>
  <c r="I27" i="8"/>
  <c r="I35" i="8"/>
  <c r="I42" i="8"/>
  <c r="J42" i="8" s="1"/>
  <c r="K42" i="8" s="1"/>
  <c r="I46" i="8"/>
  <c r="I50" i="8"/>
  <c r="J50" i="8" s="1"/>
  <c r="K50" i="8" s="1"/>
  <c r="I54" i="8"/>
  <c r="J54" i="8" s="1"/>
  <c r="K54" i="8" s="1"/>
  <c r="I58" i="8"/>
  <c r="I62" i="8"/>
  <c r="I15" i="8"/>
  <c r="I16" i="7"/>
  <c r="J16" i="7" s="1"/>
  <c r="K16" i="7" s="1"/>
  <c r="I18" i="7"/>
  <c r="I20" i="7"/>
  <c r="J20" i="7" s="1"/>
  <c r="K20" i="7" s="1"/>
  <c r="I22" i="7"/>
  <c r="I24" i="7"/>
  <c r="J24" i="7" s="1"/>
  <c r="K24" i="7" s="1"/>
  <c r="I26" i="7"/>
  <c r="J26" i="7" s="1"/>
  <c r="K26" i="7" s="1"/>
  <c r="I28" i="7"/>
  <c r="J28" i="7" s="1"/>
  <c r="K28" i="7" s="1"/>
  <c r="I30" i="7"/>
  <c r="J30" i="7" s="1"/>
  <c r="K30" i="7" s="1"/>
  <c r="I32" i="7"/>
  <c r="J32" i="7" s="1"/>
  <c r="K32" i="7" s="1"/>
  <c r="I34" i="7"/>
  <c r="I36" i="7"/>
  <c r="I38" i="7"/>
  <c r="I40" i="7"/>
  <c r="J40" i="7" s="1"/>
  <c r="K40" i="7" s="1"/>
  <c r="I42" i="7"/>
  <c r="I44" i="7"/>
  <c r="I46" i="7"/>
  <c r="I48" i="7"/>
  <c r="I50" i="7"/>
  <c r="J50" i="7" s="1"/>
  <c r="K50" i="7" s="1"/>
  <c r="I52" i="7"/>
  <c r="I54" i="7"/>
  <c r="J54" i="7" s="1"/>
  <c r="K54" i="7" s="1"/>
  <c r="I56" i="7"/>
  <c r="J56" i="7" s="1"/>
  <c r="K56" i="7" s="1"/>
  <c r="I58" i="7"/>
  <c r="I60" i="7"/>
  <c r="I62" i="7"/>
  <c r="I17" i="7"/>
  <c r="J17" i="7" s="1"/>
  <c r="K17" i="7" s="1"/>
  <c r="I21" i="7"/>
  <c r="I25" i="7"/>
  <c r="J25" i="7" s="1"/>
  <c r="K25" i="7" s="1"/>
  <c r="I29" i="7"/>
  <c r="I33" i="7"/>
  <c r="I37" i="7"/>
  <c r="J37" i="7" s="1"/>
  <c r="K37" i="7" s="1"/>
  <c r="I41" i="7"/>
  <c r="I45" i="7"/>
  <c r="J45" i="7" s="1"/>
  <c r="K45" i="7" s="1"/>
  <c r="I49" i="7"/>
  <c r="J49" i="7" s="1"/>
  <c r="K49" i="7" s="1"/>
  <c r="I53" i="7"/>
  <c r="I57" i="7"/>
  <c r="I61" i="7"/>
  <c r="I23" i="7"/>
  <c r="J23" i="7" s="1"/>
  <c r="K23" i="7" s="1"/>
  <c r="I31" i="7"/>
  <c r="I39" i="7"/>
  <c r="I47" i="7"/>
  <c r="I55" i="7"/>
  <c r="I63" i="7"/>
  <c r="J63" i="7" s="1"/>
  <c r="K63" i="7" s="1"/>
  <c r="I19" i="7"/>
  <c r="I27" i="7"/>
  <c r="J27" i="7" s="1"/>
  <c r="K27" i="7" s="1"/>
  <c r="I35" i="7"/>
  <c r="J35" i="7" s="1"/>
  <c r="K35" i="7" s="1"/>
  <c r="I43" i="7"/>
  <c r="I51" i="7"/>
  <c r="I59" i="7"/>
  <c r="I15" i="7"/>
  <c r="J15" i="7" s="1"/>
  <c r="K15" i="7" s="1"/>
  <c r="I17" i="16"/>
  <c r="I19" i="16"/>
  <c r="I21" i="16"/>
  <c r="I23" i="16"/>
  <c r="J23" i="16" s="1"/>
  <c r="K23" i="16" s="1"/>
  <c r="I25" i="16"/>
  <c r="J25" i="16" s="1"/>
  <c r="K25" i="16" s="1"/>
  <c r="I27" i="16"/>
  <c r="J27" i="16" s="1"/>
  <c r="K27" i="16" s="1"/>
  <c r="I29" i="16"/>
  <c r="J29" i="16" s="1"/>
  <c r="K29" i="16" s="1"/>
  <c r="I31" i="16"/>
  <c r="J31" i="16" s="1"/>
  <c r="K31" i="16" s="1"/>
  <c r="I33" i="16"/>
  <c r="I35" i="16"/>
  <c r="I37" i="16"/>
  <c r="I39" i="16"/>
  <c r="J39" i="16" s="1"/>
  <c r="K39" i="16" s="1"/>
  <c r="I41" i="16"/>
  <c r="J41" i="16" s="1"/>
  <c r="K41" i="16" s="1"/>
  <c r="I43" i="16"/>
  <c r="I45" i="16"/>
  <c r="J45" i="16" s="1"/>
  <c r="K45" i="16" s="1"/>
  <c r="I47" i="16"/>
  <c r="I49" i="16"/>
  <c r="J49" i="16" s="1"/>
  <c r="K49" i="16" s="1"/>
  <c r="I51" i="16"/>
  <c r="I53" i="16"/>
  <c r="J53" i="16" s="1"/>
  <c r="K53" i="16" s="1"/>
  <c r="I55" i="16"/>
  <c r="J55" i="16" s="1"/>
  <c r="K55" i="16" s="1"/>
  <c r="I57" i="16"/>
  <c r="I59" i="16"/>
  <c r="I61" i="16"/>
  <c r="I63" i="16"/>
  <c r="I15" i="16"/>
  <c r="I16" i="16"/>
  <c r="I20" i="16"/>
  <c r="I24" i="16"/>
  <c r="J24" i="16" s="1"/>
  <c r="K24" i="16" s="1"/>
  <c r="I28" i="16"/>
  <c r="J28" i="16" s="1"/>
  <c r="K28" i="16" s="1"/>
  <c r="I32" i="16"/>
  <c r="I36" i="16"/>
  <c r="J36" i="16" s="1"/>
  <c r="K36" i="16" s="1"/>
  <c r="I40" i="16"/>
  <c r="J40" i="16" s="1"/>
  <c r="K40" i="16" s="1"/>
  <c r="I44" i="16"/>
  <c r="I48" i="16"/>
  <c r="I52" i="16"/>
  <c r="I56" i="16"/>
  <c r="I60" i="16"/>
  <c r="I18" i="16"/>
  <c r="I22" i="16"/>
  <c r="I26" i="16"/>
  <c r="J26" i="16" s="1"/>
  <c r="K26" i="16" s="1"/>
  <c r="I30" i="16"/>
  <c r="J30" i="16" s="1"/>
  <c r="K30" i="16" s="1"/>
  <c r="I34" i="16"/>
  <c r="I38" i="16"/>
  <c r="J38" i="16" s="1"/>
  <c r="K38" i="16" s="1"/>
  <c r="I42" i="16"/>
  <c r="J42" i="16" s="1"/>
  <c r="K42" i="16" s="1"/>
  <c r="I46" i="16"/>
  <c r="I50" i="16"/>
  <c r="I54" i="16"/>
  <c r="I58" i="16"/>
  <c r="I62" i="16"/>
  <c r="I17" i="4"/>
  <c r="I19" i="4"/>
  <c r="I21" i="4"/>
  <c r="I23" i="4"/>
  <c r="J23" i="4" s="1"/>
  <c r="K23" i="4" s="1"/>
  <c r="I25" i="4"/>
  <c r="J25" i="4" s="1"/>
  <c r="K25" i="4" s="1"/>
  <c r="I27" i="4"/>
  <c r="J27" i="4" s="1"/>
  <c r="K27" i="4" s="1"/>
  <c r="I29" i="4"/>
  <c r="J29" i="4" s="1"/>
  <c r="K29" i="4" s="1"/>
  <c r="I31" i="4"/>
  <c r="I33" i="4"/>
  <c r="J33" i="4" s="1"/>
  <c r="K33" i="4" s="1"/>
  <c r="I35" i="4"/>
  <c r="I37" i="4"/>
  <c r="J37" i="4" s="1"/>
  <c r="K37" i="4" s="1"/>
  <c r="I39" i="4"/>
  <c r="I41" i="4"/>
  <c r="J41" i="4" s="1"/>
  <c r="K41" i="4" s="1"/>
  <c r="I43" i="4"/>
  <c r="I45" i="4"/>
  <c r="J45" i="4" s="1"/>
  <c r="K45" i="4" s="1"/>
  <c r="I47" i="4"/>
  <c r="J47" i="4" s="1"/>
  <c r="K47" i="4" s="1"/>
  <c r="I49" i="4"/>
  <c r="I51" i="4"/>
  <c r="J51" i="4" s="1"/>
  <c r="K51" i="4" s="1"/>
  <c r="I53" i="4"/>
  <c r="J53" i="4" s="1"/>
  <c r="K53" i="4" s="1"/>
  <c r="I55" i="4"/>
  <c r="I57" i="4"/>
  <c r="I59" i="4"/>
  <c r="J59" i="4" s="1"/>
  <c r="K59" i="4" s="1"/>
  <c r="I61" i="4"/>
  <c r="J61" i="4" s="1"/>
  <c r="K61" i="4" s="1"/>
  <c r="I63" i="4"/>
  <c r="I16" i="4"/>
  <c r="J16" i="4" s="1"/>
  <c r="K16" i="4" s="1"/>
  <c r="I20" i="4"/>
  <c r="I24" i="4"/>
  <c r="I28" i="4"/>
  <c r="J28" i="4" s="1"/>
  <c r="K28" i="4" s="1"/>
  <c r="I32" i="4"/>
  <c r="J32" i="4" s="1"/>
  <c r="K32" i="4" s="1"/>
  <c r="I36" i="4"/>
  <c r="J36" i="4" s="1"/>
  <c r="K36" i="4" s="1"/>
  <c r="I40" i="4"/>
  <c r="J40" i="4" s="1"/>
  <c r="K40" i="4" s="1"/>
  <c r="I44" i="4"/>
  <c r="I48" i="4"/>
  <c r="J48" i="4" s="1"/>
  <c r="K48" i="4" s="1"/>
  <c r="I52" i="4"/>
  <c r="I56" i="4"/>
  <c r="J56" i="4" s="1"/>
  <c r="K56" i="4" s="1"/>
  <c r="I60" i="4"/>
  <c r="J60" i="4" s="1"/>
  <c r="K60" i="4" s="1"/>
  <c r="I18" i="4"/>
  <c r="I22" i="4"/>
  <c r="I26" i="4"/>
  <c r="I30" i="4"/>
  <c r="J30" i="4" s="1"/>
  <c r="K30" i="4" s="1"/>
  <c r="I34" i="4"/>
  <c r="I38" i="4"/>
  <c r="J38" i="4" s="1"/>
  <c r="K38" i="4" s="1"/>
  <c r="I42" i="4"/>
  <c r="J42" i="4" s="1"/>
  <c r="K42" i="4" s="1"/>
  <c r="I46" i="4"/>
  <c r="I50" i="4"/>
  <c r="I54" i="4"/>
  <c r="I58" i="4"/>
  <c r="J58" i="4" s="1"/>
  <c r="K58" i="4" s="1"/>
  <c r="I62" i="4"/>
  <c r="I15" i="4"/>
  <c r="AB15" i="33"/>
  <c r="P19" i="33"/>
  <c r="P19" i="32"/>
  <c r="P19" i="29"/>
  <c r="P18" i="28"/>
  <c r="AB13" i="27"/>
  <c r="P19" i="27"/>
  <c r="P19" i="26"/>
  <c r="P19" i="25"/>
  <c r="P19" i="23"/>
  <c r="Q14" i="33"/>
  <c r="T14" i="33" s="1"/>
  <c r="Q16" i="32"/>
  <c r="Q17" i="31"/>
  <c r="T17" i="31" s="1"/>
  <c r="Q15" i="29"/>
  <c r="N18" i="29"/>
  <c r="Q14" i="28"/>
  <c r="Q10" i="28"/>
  <c r="N19" i="26"/>
  <c r="Q13" i="25"/>
  <c r="Q9" i="25"/>
  <c r="T9" i="25" s="1"/>
  <c r="Q14" i="24"/>
  <c r="Q10" i="23"/>
  <c r="Q10" i="19"/>
  <c r="T10" i="19" s="1"/>
  <c r="I17" i="9"/>
  <c r="I19" i="9"/>
  <c r="I21" i="9"/>
  <c r="J21" i="9" s="1"/>
  <c r="K21" i="9" s="1"/>
  <c r="I23" i="9"/>
  <c r="J23" i="9" s="1"/>
  <c r="K23" i="9" s="1"/>
  <c r="I25" i="9"/>
  <c r="J25" i="9" s="1"/>
  <c r="K25" i="9" s="1"/>
  <c r="I27" i="9"/>
  <c r="J27" i="9" s="1"/>
  <c r="K27" i="9" s="1"/>
  <c r="I29" i="9"/>
  <c r="J29" i="9" s="1"/>
  <c r="K29" i="9" s="1"/>
  <c r="I31" i="9"/>
  <c r="I33" i="9"/>
  <c r="I35" i="9"/>
  <c r="J35" i="9" s="1"/>
  <c r="K35" i="9" s="1"/>
  <c r="I37" i="9"/>
  <c r="J37" i="9" s="1"/>
  <c r="K37" i="9" s="1"/>
  <c r="I39" i="9"/>
  <c r="I41" i="9"/>
  <c r="I43" i="9"/>
  <c r="I45" i="9"/>
  <c r="J45" i="9" s="1"/>
  <c r="K45" i="9" s="1"/>
  <c r="I47" i="9"/>
  <c r="J47" i="9" s="1"/>
  <c r="K47" i="9" s="1"/>
  <c r="I49" i="9"/>
  <c r="I51" i="9"/>
  <c r="J51" i="9" s="1"/>
  <c r="K51" i="9" s="1"/>
  <c r="I53" i="9"/>
  <c r="J53" i="9" s="1"/>
  <c r="K53" i="9" s="1"/>
  <c r="I55" i="9"/>
  <c r="I57" i="9"/>
  <c r="I59" i="9"/>
  <c r="I61" i="9"/>
  <c r="J61" i="9" s="1"/>
  <c r="K61" i="9" s="1"/>
  <c r="I63" i="9"/>
  <c r="I16" i="9"/>
  <c r="I20" i="9"/>
  <c r="I24" i="9"/>
  <c r="I28" i="9"/>
  <c r="J28" i="9" s="1"/>
  <c r="K28" i="9" s="1"/>
  <c r="I32" i="9"/>
  <c r="I36" i="9"/>
  <c r="J36" i="9" s="1"/>
  <c r="K36" i="9" s="1"/>
  <c r="I40" i="9"/>
  <c r="J40" i="9" s="1"/>
  <c r="K40" i="9" s="1"/>
  <c r="I44" i="9"/>
  <c r="I48" i="9"/>
  <c r="I52" i="9"/>
  <c r="I56" i="9"/>
  <c r="J56" i="9" s="1"/>
  <c r="K56" i="9" s="1"/>
  <c r="I60" i="9"/>
  <c r="I18" i="9"/>
  <c r="I22" i="9"/>
  <c r="J22" i="9" s="1"/>
  <c r="K22" i="9" s="1"/>
  <c r="I26" i="9"/>
  <c r="J26" i="9" s="1"/>
  <c r="K26" i="9" s="1"/>
  <c r="I30" i="9"/>
  <c r="J30" i="9" s="1"/>
  <c r="K30" i="9" s="1"/>
  <c r="I34" i="9"/>
  <c r="I38" i="9"/>
  <c r="J38" i="9" s="1"/>
  <c r="K38" i="9" s="1"/>
  <c r="I42" i="9"/>
  <c r="J42" i="9" s="1"/>
  <c r="K42" i="9" s="1"/>
  <c r="I46" i="9"/>
  <c r="I50" i="9"/>
  <c r="I54" i="9"/>
  <c r="I58" i="9"/>
  <c r="J58" i="9" s="1"/>
  <c r="K58" i="9" s="1"/>
  <c r="I62" i="9"/>
  <c r="I15" i="9"/>
  <c r="I16" i="6"/>
  <c r="I18" i="6"/>
  <c r="I20" i="6"/>
  <c r="J20" i="6" s="1"/>
  <c r="K20" i="6" s="1"/>
  <c r="I22" i="6"/>
  <c r="J22" i="6" s="1"/>
  <c r="K22" i="6" s="1"/>
  <c r="I24" i="6"/>
  <c r="J24" i="6" s="1"/>
  <c r="K24" i="6" s="1"/>
  <c r="I26" i="6"/>
  <c r="J26" i="6" s="1"/>
  <c r="K26" i="6" s="1"/>
  <c r="I28" i="6"/>
  <c r="I30" i="6"/>
  <c r="I32" i="6"/>
  <c r="J32" i="6" s="1"/>
  <c r="K32" i="6" s="1"/>
  <c r="I34" i="6"/>
  <c r="J34" i="6" s="1"/>
  <c r="K34" i="6" s="1"/>
  <c r="I36" i="6"/>
  <c r="I38" i="6"/>
  <c r="I40" i="6"/>
  <c r="I42" i="6"/>
  <c r="I44" i="6"/>
  <c r="J44" i="6" s="1"/>
  <c r="K44" i="6" s="1"/>
  <c r="I46" i="6"/>
  <c r="I48" i="6"/>
  <c r="J48" i="6" s="1"/>
  <c r="K48" i="6" s="1"/>
  <c r="I50" i="6"/>
  <c r="J50" i="6" s="1"/>
  <c r="K50" i="6" s="1"/>
  <c r="I52" i="6"/>
  <c r="I54" i="6"/>
  <c r="J54" i="6" s="1"/>
  <c r="K54" i="6" s="1"/>
  <c r="I56" i="6"/>
  <c r="I58" i="6"/>
  <c r="J58" i="6" s="1"/>
  <c r="K58" i="6" s="1"/>
  <c r="I60" i="6"/>
  <c r="I62" i="6"/>
  <c r="J62" i="6" s="1"/>
  <c r="K62" i="6" s="1"/>
  <c r="I17" i="6"/>
  <c r="J17" i="6" s="1"/>
  <c r="K17" i="6" s="1"/>
  <c r="I21" i="6"/>
  <c r="I25" i="6"/>
  <c r="J25" i="6" s="1"/>
  <c r="K25" i="6" s="1"/>
  <c r="I29" i="6"/>
  <c r="I33" i="6"/>
  <c r="J33" i="6" s="1"/>
  <c r="K33" i="6" s="1"/>
  <c r="I37" i="6"/>
  <c r="J37" i="6" s="1"/>
  <c r="K37" i="6" s="1"/>
  <c r="I41" i="6"/>
  <c r="J41" i="6" s="1"/>
  <c r="K41" i="6" s="1"/>
  <c r="I45" i="6"/>
  <c r="I49" i="6"/>
  <c r="J49" i="6" s="1"/>
  <c r="K49" i="6" s="1"/>
  <c r="I53" i="6"/>
  <c r="J53" i="6" s="1"/>
  <c r="K53" i="6" s="1"/>
  <c r="I57" i="6"/>
  <c r="J57" i="6" s="1"/>
  <c r="K57" i="6" s="1"/>
  <c r="I61" i="6"/>
  <c r="J61" i="6" s="1"/>
  <c r="K61" i="6" s="1"/>
  <c r="I23" i="6"/>
  <c r="I31" i="6"/>
  <c r="I39" i="6"/>
  <c r="J39" i="6" s="1"/>
  <c r="K39" i="6" s="1"/>
  <c r="I47" i="6"/>
  <c r="I55" i="6"/>
  <c r="J55" i="6" s="1"/>
  <c r="K55" i="6" s="1"/>
  <c r="I63" i="6"/>
  <c r="J63" i="6" s="1"/>
  <c r="K63" i="6" s="1"/>
  <c r="I19" i="6"/>
  <c r="I27" i="6"/>
  <c r="I35" i="6"/>
  <c r="J35" i="6" s="1"/>
  <c r="K35" i="6" s="1"/>
  <c r="I43" i="6"/>
  <c r="J43" i="6" s="1"/>
  <c r="K43" i="6" s="1"/>
  <c r="I51" i="6"/>
  <c r="J51" i="6" s="1"/>
  <c r="K51" i="6" s="1"/>
  <c r="I59" i="6"/>
  <c r="J59" i="6" s="1"/>
  <c r="K59" i="6" s="1"/>
  <c r="I15" i="6"/>
  <c r="I16" i="5"/>
  <c r="J16" i="5" s="1"/>
  <c r="K16" i="5" s="1"/>
  <c r="I18" i="5"/>
  <c r="J18" i="5" s="1"/>
  <c r="K18" i="5" s="1"/>
  <c r="I20" i="5"/>
  <c r="I22" i="5"/>
  <c r="J22" i="5" s="1"/>
  <c r="K22" i="5" s="1"/>
  <c r="I24" i="5"/>
  <c r="J24" i="5" s="1"/>
  <c r="K24" i="5" s="1"/>
  <c r="I26" i="5"/>
  <c r="J26" i="5" s="1"/>
  <c r="K26" i="5" s="1"/>
  <c r="I28" i="5"/>
  <c r="I30" i="5"/>
  <c r="J30" i="5" s="1"/>
  <c r="K30" i="5" s="1"/>
  <c r="I32" i="5"/>
  <c r="J32" i="5" s="1"/>
  <c r="K32" i="5" s="1"/>
  <c r="I34" i="5"/>
  <c r="J34" i="5" s="1"/>
  <c r="K34" i="5" s="1"/>
  <c r="I36" i="5"/>
  <c r="I38" i="5"/>
  <c r="I40" i="5"/>
  <c r="I42" i="5"/>
  <c r="J42" i="5" s="1"/>
  <c r="K42" i="5" s="1"/>
  <c r="I44" i="5"/>
  <c r="I46" i="5"/>
  <c r="J46" i="5" s="1"/>
  <c r="K46" i="5" s="1"/>
  <c r="I48" i="5"/>
  <c r="J48" i="5" s="1"/>
  <c r="K48" i="5" s="1"/>
  <c r="I50" i="5"/>
  <c r="I52" i="5"/>
  <c r="I54" i="5"/>
  <c r="I56" i="5"/>
  <c r="J56" i="5" s="1"/>
  <c r="K56" i="5" s="1"/>
  <c r="I58" i="5"/>
  <c r="I60" i="5"/>
  <c r="I62" i="5"/>
  <c r="I17" i="5"/>
  <c r="J17" i="5" s="1"/>
  <c r="K17" i="5" s="1"/>
  <c r="I21" i="5"/>
  <c r="J21" i="5" s="1"/>
  <c r="K21" i="5" s="1"/>
  <c r="I25" i="5"/>
  <c r="I29" i="5"/>
  <c r="J29" i="5" s="1"/>
  <c r="K29" i="5" s="1"/>
  <c r="I33" i="5"/>
  <c r="J33" i="5" s="1"/>
  <c r="K33" i="5" s="1"/>
  <c r="I37" i="5"/>
  <c r="I41" i="5"/>
  <c r="I45" i="5"/>
  <c r="I49" i="5"/>
  <c r="J49" i="5" s="1"/>
  <c r="K49" i="5" s="1"/>
  <c r="I53" i="5"/>
  <c r="I57" i="5"/>
  <c r="I61" i="5"/>
  <c r="J61" i="5" s="1"/>
  <c r="K61" i="5" s="1"/>
  <c r="I23" i="5"/>
  <c r="J23" i="5" s="1"/>
  <c r="K23" i="5" s="1"/>
  <c r="I31" i="5"/>
  <c r="J31" i="5" s="1"/>
  <c r="K31" i="5" s="1"/>
  <c r="I39" i="5"/>
  <c r="I47" i="5"/>
  <c r="J47" i="5" s="1"/>
  <c r="K47" i="5" s="1"/>
  <c r="I55" i="5"/>
  <c r="J55" i="5" s="1"/>
  <c r="K55" i="5" s="1"/>
  <c r="I63" i="5"/>
  <c r="I19" i="5"/>
  <c r="J19" i="5" s="1"/>
  <c r="K19" i="5" s="1"/>
  <c r="I27" i="5"/>
  <c r="I35" i="5"/>
  <c r="J35" i="5" s="1"/>
  <c r="K35" i="5" s="1"/>
  <c r="I43" i="5"/>
  <c r="J43" i="5" s="1"/>
  <c r="K43" i="5" s="1"/>
  <c r="I51" i="5"/>
  <c r="I59" i="5"/>
  <c r="J59" i="5" s="1"/>
  <c r="K59" i="5" s="1"/>
  <c r="I15" i="5"/>
  <c r="J15" i="5" s="1"/>
  <c r="K15" i="5" s="1"/>
  <c r="I17" i="18"/>
  <c r="J17" i="18" s="1"/>
  <c r="K17" i="18" s="1"/>
  <c r="I19" i="18"/>
  <c r="I21" i="18"/>
  <c r="J21" i="18" s="1"/>
  <c r="K21" i="18" s="1"/>
  <c r="I23" i="18"/>
  <c r="J23" i="18" s="1"/>
  <c r="K23" i="18" s="1"/>
  <c r="I25" i="18"/>
  <c r="I27" i="18"/>
  <c r="I29" i="18"/>
  <c r="I31" i="18"/>
  <c r="J31" i="18" s="1"/>
  <c r="K31" i="18" s="1"/>
  <c r="I33" i="18"/>
  <c r="I35" i="18"/>
  <c r="I37" i="18"/>
  <c r="I39" i="18"/>
  <c r="I41" i="18"/>
  <c r="J41" i="18" s="1"/>
  <c r="K41" i="18" s="1"/>
  <c r="I43" i="18"/>
  <c r="I45" i="18"/>
  <c r="J45" i="18" s="1"/>
  <c r="K45" i="18" s="1"/>
  <c r="I47" i="18"/>
  <c r="J47" i="18" s="1"/>
  <c r="K47" i="18" s="1"/>
  <c r="I49" i="18"/>
  <c r="I51" i="18"/>
  <c r="I53" i="18"/>
  <c r="I55" i="18"/>
  <c r="J55" i="18" s="1"/>
  <c r="K55" i="18" s="1"/>
  <c r="I57" i="18"/>
  <c r="I59" i="18"/>
  <c r="I61" i="18"/>
  <c r="I63" i="18"/>
  <c r="I15" i="18"/>
  <c r="J15" i="18" s="1"/>
  <c r="K15" i="18" s="1"/>
  <c r="I16" i="18"/>
  <c r="I20" i="18"/>
  <c r="J20" i="18" s="1"/>
  <c r="K20" i="18" s="1"/>
  <c r="I24" i="18"/>
  <c r="J24" i="18" s="1"/>
  <c r="K24" i="18" s="1"/>
  <c r="I28" i="18"/>
  <c r="I32" i="18"/>
  <c r="I36" i="18"/>
  <c r="I40" i="18"/>
  <c r="I44" i="18"/>
  <c r="I48" i="18"/>
  <c r="I52" i="18"/>
  <c r="I56" i="18"/>
  <c r="I60" i="18"/>
  <c r="I18" i="18"/>
  <c r="I22" i="18"/>
  <c r="J22" i="18" s="1"/>
  <c r="K22" i="18" s="1"/>
  <c r="I26" i="18"/>
  <c r="J26" i="18" s="1"/>
  <c r="K26" i="18" s="1"/>
  <c r="I30" i="18"/>
  <c r="I34" i="18"/>
  <c r="I38" i="18"/>
  <c r="I42" i="18"/>
  <c r="J42" i="18" s="1"/>
  <c r="K42" i="18" s="1"/>
  <c r="I46" i="18"/>
  <c r="I50" i="18"/>
  <c r="I54" i="18"/>
  <c r="I58" i="18"/>
  <c r="I62" i="18"/>
  <c r="J62" i="18" s="1"/>
  <c r="K62" i="18" s="1"/>
  <c r="I17" i="17"/>
  <c r="J17" i="17" s="1"/>
  <c r="K17" i="17" s="1"/>
  <c r="I19" i="17"/>
  <c r="J19" i="17" s="1"/>
  <c r="K19" i="17" s="1"/>
  <c r="I21" i="17"/>
  <c r="J21" i="17" s="1"/>
  <c r="K21" i="17" s="1"/>
  <c r="I23" i="17"/>
  <c r="I25" i="17"/>
  <c r="I27" i="17"/>
  <c r="I29" i="17"/>
  <c r="J29" i="17" s="1"/>
  <c r="K29" i="17" s="1"/>
  <c r="I31" i="17"/>
  <c r="I33" i="17"/>
  <c r="I35" i="17"/>
  <c r="I37" i="17"/>
  <c r="J37" i="17" s="1"/>
  <c r="K37" i="17" s="1"/>
  <c r="I39" i="17"/>
  <c r="J39" i="17" s="1"/>
  <c r="K39" i="17" s="1"/>
  <c r="I41" i="17"/>
  <c r="J41" i="17" s="1"/>
  <c r="K41" i="17" s="1"/>
  <c r="I43" i="17"/>
  <c r="J43" i="17" s="1"/>
  <c r="K43" i="17" s="1"/>
  <c r="I45" i="17"/>
  <c r="J45" i="17" s="1"/>
  <c r="K45" i="17" s="1"/>
  <c r="I47" i="17"/>
  <c r="I49" i="17"/>
  <c r="I51" i="17"/>
  <c r="I53" i="17"/>
  <c r="J53" i="17" s="1"/>
  <c r="K53" i="17" s="1"/>
  <c r="I55" i="17"/>
  <c r="J55" i="17" s="1"/>
  <c r="K55" i="17" s="1"/>
  <c r="I57" i="17"/>
  <c r="I59" i="17"/>
  <c r="I61" i="17"/>
  <c r="I63" i="17"/>
  <c r="J63" i="17" s="1"/>
  <c r="K63" i="17" s="1"/>
  <c r="I16" i="17"/>
  <c r="J16" i="17" s="1"/>
  <c r="K16" i="17" s="1"/>
  <c r="I20" i="17"/>
  <c r="J20" i="17" s="1"/>
  <c r="K20" i="17" s="1"/>
  <c r="I24" i="17"/>
  <c r="J24" i="17" s="1"/>
  <c r="K24" i="17" s="1"/>
  <c r="I28" i="17"/>
  <c r="I32" i="17"/>
  <c r="I36" i="17"/>
  <c r="I40" i="17"/>
  <c r="J40" i="17" s="1"/>
  <c r="K40" i="17" s="1"/>
  <c r="I44" i="17"/>
  <c r="I48" i="17"/>
  <c r="I52" i="17"/>
  <c r="I56" i="17"/>
  <c r="I60" i="17"/>
  <c r="I15" i="17"/>
  <c r="J15" i="17" s="1"/>
  <c r="K15" i="17" s="1"/>
  <c r="I18" i="17"/>
  <c r="J18" i="17" s="1"/>
  <c r="K18" i="17" s="1"/>
  <c r="I22" i="17"/>
  <c r="J22" i="17" s="1"/>
  <c r="K22" i="17" s="1"/>
  <c r="I26" i="17"/>
  <c r="I30" i="17"/>
  <c r="J30" i="17" s="1"/>
  <c r="K30" i="17" s="1"/>
  <c r="I34" i="17"/>
  <c r="I38" i="17"/>
  <c r="J38" i="17" s="1"/>
  <c r="K38" i="17" s="1"/>
  <c r="I42" i="17"/>
  <c r="J42" i="17" s="1"/>
  <c r="K42" i="17" s="1"/>
  <c r="I46" i="17"/>
  <c r="I50" i="17"/>
  <c r="I54" i="17"/>
  <c r="I58" i="17"/>
  <c r="J58" i="17" s="1"/>
  <c r="K58" i="17" s="1"/>
  <c r="I62" i="17"/>
  <c r="J62" i="17" s="1"/>
  <c r="K62" i="17" s="1"/>
  <c r="I17" i="15"/>
  <c r="J17" i="15" s="1"/>
  <c r="K17" i="15" s="1"/>
  <c r="I19" i="15"/>
  <c r="J19" i="15" s="1"/>
  <c r="K19" i="15" s="1"/>
  <c r="I21" i="15"/>
  <c r="I23" i="15"/>
  <c r="I25" i="15"/>
  <c r="I27" i="15"/>
  <c r="J27" i="15" s="1"/>
  <c r="K27" i="15" s="1"/>
  <c r="I29" i="15"/>
  <c r="I31" i="15"/>
  <c r="I33" i="15"/>
  <c r="J33" i="15" s="1"/>
  <c r="K33" i="15" s="1"/>
  <c r="I35" i="15"/>
  <c r="J35" i="15" s="1"/>
  <c r="K35" i="15" s="1"/>
  <c r="I37" i="15"/>
  <c r="J37" i="15" s="1"/>
  <c r="K37" i="15" s="1"/>
  <c r="I39" i="15"/>
  <c r="J39" i="15" s="1"/>
  <c r="K39" i="15" s="1"/>
  <c r="I41" i="15"/>
  <c r="J41" i="15" s="1"/>
  <c r="K41" i="15" s="1"/>
  <c r="I43" i="15"/>
  <c r="J43" i="15" s="1"/>
  <c r="K43" i="15" s="1"/>
  <c r="I45" i="15"/>
  <c r="I47" i="15"/>
  <c r="I49" i="15"/>
  <c r="I51" i="15"/>
  <c r="J51" i="15" s="1"/>
  <c r="K51" i="15" s="1"/>
  <c r="I53" i="15"/>
  <c r="J53" i="15" s="1"/>
  <c r="K53" i="15" s="1"/>
  <c r="I55" i="15"/>
  <c r="I57" i="15"/>
  <c r="J57" i="15" s="1"/>
  <c r="K57" i="15" s="1"/>
  <c r="I59" i="15"/>
  <c r="J59" i="15" s="1"/>
  <c r="K59" i="15" s="1"/>
  <c r="I61" i="15"/>
  <c r="J61" i="15" s="1"/>
  <c r="K61" i="15" s="1"/>
  <c r="I63" i="15"/>
  <c r="J63" i="15" s="1"/>
  <c r="K63" i="15" s="1"/>
  <c r="I16" i="15"/>
  <c r="J16" i="15" s="1"/>
  <c r="K16" i="15" s="1"/>
  <c r="I20" i="15"/>
  <c r="J20" i="15" s="1"/>
  <c r="K20" i="15" s="1"/>
  <c r="I24" i="15"/>
  <c r="I28" i="15"/>
  <c r="I32" i="15"/>
  <c r="J32" i="15" s="1"/>
  <c r="K32" i="15" s="1"/>
  <c r="I36" i="15"/>
  <c r="J36" i="15" s="1"/>
  <c r="K36" i="15" s="1"/>
  <c r="I40" i="15"/>
  <c r="I44" i="15"/>
  <c r="I48" i="15"/>
  <c r="J48" i="15" s="1"/>
  <c r="K48" i="15" s="1"/>
  <c r="I52" i="15"/>
  <c r="J52" i="15" s="1"/>
  <c r="K52" i="15" s="1"/>
  <c r="I56" i="15"/>
  <c r="J56" i="15" s="1"/>
  <c r="K56" i="15" s="1"/>
  <c r="I60" i="15"/>
  <c r="J60" i="15" s="1"/>
  <c r="K60" i="15" s="1"/>
  <c r="I18" i="15"/>
  <c r="J18" i="15" s="1"/>
  <c r="K18" i="15" s="1"/>
  <c r="I22" i="15"/>
  <c r="J22" i="15" s="1"/>
  <c r="K22" i="15" s="1"/>
  <c r="I26" i="15"/>
  <c r="J26" i="15" s="1"/>
  <c r="K26" i="15" s="1"/>
  <c r="I30" i="15"/>
  <c r="I34" i="15"/>
  <c r="I38" i="15"/>
  <c r="J38" i="15" s="1"/>
  <c r="K38" i="15" s="1"/>
  <c r="I42" i="15"/>
  <c r="I46" i="15"/>
  <c r="I50" i="15"/>
  <c r="I54" i="15"/>
  <c r="J54" i="15" s="1"/>
  <c r="K54" i="15" s="1"/>
  <c r="I58" i="15"/>
  <c r="J58" i="15" s="1"/>
  <c r="K58" i="15" s="1"/>
  <c r="I62" i="15"/>
  <c r="J62" i="15" s="1"/>
  <c r="K62" i="15" s="1"/>
  <c r="I15" i="15"/>
  <c r="J15" i="15" s="1"/>
  <c r="K15" i="15" s="1"/>
  <c r="I17" i="14"/>
  <c r="J17" i="14" s="1"/>
  <c r="K17" i="14" s="1"/>
  <c r="I19" i="14"/>
  <c r="I21" i="14"/>
  <c r="I23" i="14"/>
  <c r="I25" i="14"/>
  <c r="J25" i="14" s="1"/>
  <c r="K25" i="14" s="1"/>
  <c r="I27" i="14"/>
  <c r="J27" i="14" s="1"/>
  <c r="K27" i="14" s="1"/>
  <c r="I29" i="14"/>
  <c r="J29" i="14" s="1"/>
  <c r="K29" i="14" s="1"/>
  <c r="I31" i="14"/>
  <c r="J31" i="14" s="1"/>
  <c r="K31" i="14" s="1"/>
  <c r="I33" i="14"/>
  <c r="I35" i="14"/>
  <c r="I37" i="14"/>
  <c r="I39" i="14"/>
  <c r="J39" i="14" s="1"/>
  <c r="K39" i="14" s="1"/>
  <c r="I41" i="14"/>
  <c r="J41" i="14" s="1"/>
  <c r="K41" i="14" s="1"/>
  <c r="I43" i="14"/>
  <c r="I45" i="14"/>
  <c r="I47" i="14"/>
  <c r="I49" i="14"/>
  <c r="J49" i="14" s="1"/>
  <c r="K49" i="14" s="1"/>
  <c r="I51" i="14"/>
  <c r="J51" i="14" s="1"/>
  <c r="K51" i="14" s="1"/>
  <c r="I53" i="14"/>
  <c r="I55" i="14"/>
  <c r="J55" i="14" s="1"/>
  <c r="K55" i="14" s="1"/>
  <c r="I57" i="14"/>
  <c r="J57" i="14" s="1"/>
  <c r="K57" i="14" s="1"/>
  <c r="I59" i="14"/>
  <c r="J59" i="14" s="1"/>
  <c r="K59" i="14" s="1"/>
  <c r="I61" i="14"/>
  <c r="J61" i="14" s="1"/>
  <c r="K61" i="14" s="1"/>
  <c r="I63" i="14"/>
  <c r="J63" i="14" s="1"/>
  <c r="K63" i="14" s="1"/>
  <c r="I15" i="14"/>
  <c r="J15" i="14" s="1"/>
  <c r="K15" i="14" s="1"/>
  <c r="I16" i="14"/>
  <c r="I20" i="14"/>
  <c r="I24" i="14"/>
  <c r="J24" i="14" s="1"/>
  <c r="K24" i="14" s="1"/>
  <c r="I28" i="14"/>
  <c r="J28" i="14" s="1"/>
  <c r="K28" i="14" s="1"/>
  <c r="I32" i="14"/>
  <c r="I36" i="14"/>
  <c r="I40" i="14"/>
  <c r="I44" i="14"/>
  <c r="I48" i="14"/>
  <c r="J48" i="14" s="1"/>
  <c r="K48" i="14" s="1"/>
  <c r="I52" i="14"/>
  <c r="J52" i="14" s="1"/>
  <c r="K52" i="14" s="1"/>
  <c r="I56" i="14"/>
  <c r="J56" i="14" s="1"/>
  <c r="K56" i="14" s="1"/>
  <c r="I60" i="14"/>
  <c r="J60" i="14" s="1"/>
  <c r="K60" i="14" s="1"/>
  <c r="I18" i="14"/>
  <c r="I22" i="14"/>
  <c r="J22" i="14" s="1"/>
  <c r="K22" i="14" s="1"/>
  <c r="I26" i="14"/>
  <c r="J26" i="14" s="1"/>
  <c r="K26" i="14" s="1"/>
  <c r="I30" i="14"/>
  <c r="J30" i="14" s="1"/>
  <c r="K30" i="14" s="1"/>
  <c r="I34" i="14"/>
  <c r="I38" i="14"/>
  <c r="I42" i="14"/>
  <c r="J42" i="14" s="1"/>
  <c r="K42" i="14" s="1"/>
  <c r="I46" i="14"/>
  <c r="J46" i="14" s="1"/>
  <c r="K46" i="14" s="1"/>
  <c r="I50" i="14"/>
  <c r="J50" i="14" s="1"/>
  <c r="K50" i="14" s="1"/>
  <c r="I54" i="14"/>
  <c r="J54" i="14" s="1"/>
  <c r="K54" i="14" s="1"/>
  <c r="I58" i="14"/>
  <c r="J58" i="14" s="1"/>
  <c r="K58" i="14" s="1"/>
  <c r="I62" i="14"/>
  <c r="J62" i="14" s="1"/>
  <c r="K62" i="14" s="1"/>
  <c r="I17" i="13"/>
  <c r="I19" i="13"/>
  <c r="J19" i="13" s="1"/>
  <c r="K19" i="13" s="1"/>
  <c r="I21" i="13"/>
  <c r="I23" i="13"/>
  <c r="J23" i="13" s="1"/>
  <c r="K23" i="13" s="1"/>
  <c r="I25" i="13"/>
  <c r="I27" i="13"/>
  <c r="I29" i="13"/>
  <c r="I31" i="13"/>
  <c r="J31" i="13" s="1"/>
  <c r="K31" i="13" s="1"/>
  <c r="I33" i="13"/>
  <c r="J33" i="13" s="1"/>
  <c r="K33" i="13" s="1"/>
  <c r="I35" i="13"/>
  <c r="J35" i="13" s="1"/>
  <c r="K35" i="13" s="1"/>
  <c r="I37" i="13"/>
  <c r="J37" i="13" s="1"/>
  <c r="K37" i="13" s="1"/>
  <c r="I39" i="13"/>
  <c r="J39" i="13" s="1"/>
  <c r="K39" i="13" s="1"/>
  <c r="I41" i="13"/>
  <c r="I43" i="13"/>
  <c r="I45" i="13"/>
  <c r="I47" i="13"/>
  <c r="J47" i="13" s="1"/>
  <c r="K47" i="13" s="1"/>
  <c r="I49" i="13"/>
  <c r="J49" i="13" s="1"/>
  <c r="K49" i="13" s="1"/>
  <c r="I51" i="13"/>
  <c r="I53" i="13"/>
  <c r="I55" i="13"/>
  <c r="I16" i="13"/>
  <c r="J16" i="13" s="1"/>
  <c r="K16" i="13" s="1"/>
  <c r="I20" i="13"/>
  <c r="J20" i="13" s="1"/>
  <c r="K20" i="13" s="1"/>
  <c r="I24" i="13"/>
  <c r="J24" i="13" s="1"/>
  <c r="K24" i="13" s="1"/>
  <c r="I28" i="13"/>
  <c r="J28" i="13" s="1"/>
  <c r="K28" i="13" s="1"/>
  <c r="I32" i="13"/>
  <c r="I36" i="13"/>
  <c r="I40" i="13"/>
  <c r="I44" i="13"/>
  <c r="J44" i="13" s="1"/>
  <c r="K44" i="13" s="1"/>
  <c r="I48" i="13"/>
  <c r="I52" i="13"/>
  <c r="I56" i="13"/>
  <c r="I18" i="13"/>
  <c r="I22" i="13"/>
  <c r="J22" i="13" s="1"/>
  <c r="K22" i="13" s="1"/>
  <c r="I26" i="13"/>
  <c r="J26" i="13" s="1"/>
  <c r="K26" i="13" s="1"/>
  <c r="I30" i="13"/>
  <c r="J30" i="13" s="1"/>
  <c r="K30" i="13" s="1"/>
  <c r="I34" i="13"/>
  <c r="J34" i="13" s="1"/>
  <c r="K34" i="13" s="1"/>
  <c r="I38" i="13"/>
  <c r="J38" i="13" s="1"/>
  <c r="K38" i="13" s="1"/>
  <c r="I42" i="13"/>
  <c r="I46" i="13"/>
  <c r="I50" i="13"/>
  <c r="J50" i="13" s="1"/>
  <c r="K50" i="13" s="1"/>
  <c r="I54" i="13"/>
  <c r="I57" i="13"/>
  <c r="J57" i="13" s="1"/>
  <c r="K57" i="13" s="1"/>
  <c r="I59" i="13"/>
  <c r="I61" i="13"/>
  <c r="J61" i="13" s="1"/>
  <c r="K61" i="13" s="1"/>
  <c r="I63" i="13"/>
  <c r="J63" i="13" s="1"/>
  <c r="K63" i="13" s="1"/>
  <c r="I60" i="13"/>
  <c r="I15" i="13"/>
  <c r="J15" i="13" s="1"/>
  <c r="K15" i="13" s="1"/>
  <c r="I58" i="13"/>
  <c r="J58" i="13" s="1"/>
  <c r="K58" i="13" s="1"/>
  <c r="I62" i="13"/>
  <c r="F7" i="5"/>
  <c r="F6" i="5"/>
  <c r="F6" i="9"/>
  <c r="J15" i="10"/>
  <c r="K15" i="10" s="1"/>
  <c r="J36" i="10"/>
  <c r="K36" i="10" s="1"/>
  <c r="F6" i="16"/>
  <c r="J57" i="5"/>
  <c r="K57" i="5" s="1"/>
  <c r="J49" i="10"/>
  <c r="K49" i="10" s="1"/>
  <c r="J34" i="10"/>
  <c r="K34" i="10" s="1"/>
  <c r="J28" i="10"/>
  <c r="K28" i="10" s="1"/>
  <c r="J22" i="10"/>
  <c r="K22" i="10" s="1"/>
  <c r="F6" i="18"/>
  <c r="J47" i="7"/>
  <c r="K47" i="7" s="1"/>
  <c r="I2" i="12"/>
  <c r="J54" i="5"/>
  <c r="K54" i="5" s="1"/>
  <c r="J41" i="10"/>
  <c r="K41" i="10" s="1"/>
  <c r="H3" i="21"/>
  <c r="J39" i="10"/>
  <c r="K39" i="10" s="1"/>
  <c r="J36" i="7"/>
  <c r="K36" i="7" s="1"/>
  <c r="J19" i="16"/>
  <c r="K19" i="16" s="1"/>
  <c r="F6" i="10"/>
  <c r="F6" i="12"/>
  <c r="F6" i="6"/>
  <c r="H3" i="23"/>
  <c r="I2" i="9"/>
  <c r="I2" i="7"/>
  <c r="I2" i="18"/>
  <c r="J23" i="14"/>
  <c r="K23" i="14" s="1"/>
  <c r="J57" i="7"/>
  <c r="K57" i="7" s="1"/>
  <c r="J59" i="16"/>
  <c r="K59" i="16" s="1"/>
  <c r="F6" i="11"/>
  <c r="H3" i="19"/>
  <c r="H3" i="30"/>
  <c r="H3" i="20"/>
  <c r="J19" i="7"/>
  <c r="K19" i="7" s="1"/>
  <c r="C7" i="36"/>
  <c r="I2" i="8"/>
  <c r="I2" i="15"/>
  <c r="J32" i="16"/>
  <c r="K32" i="16" s="1"/>
  <c r="H3" i="29"/>
  <c r="H3" i="28"/>
  <c r="H3" i="25"/>
  <c r="H3" i="22"/>
  <c r="I2" i="16"/>
  <c r="J53" i="7"/>
  <c r="K53" i="7" s="1"/>
  <c r="I2" i="11"/>
  <c r="I2" i="5"/>
  <c r="J61" i="16"/>
  <c r="K61" i="16" s="1"/>
  <c r="J34" i="7"/>
  <c r="K34" i="7" s="1"/>
  <c r="J57" i="16"/>
  <c r="K57" i="16" s="1"/>
  <c r="J39" i="7"/>
  <c r="K39" i="7" s="1"/>
  <c r="J21" i="14"/>
  <c r="K21" i="14" s="1"/>
  <c r="H3" i="31"/>
  <c r="H3" i="32"/>
  <c r="H3" i="26"/>
  <c r="I2" i="13"/>
  <c r="F6" i="17"/>
  <c r="J23" i="15"/>
  <c r="K23" i="15" s="1"/>
  <c r="E6" i="34"/>
  <c r="H3" i="33"/>
  <c r="H3" i="27"/>
  <c r="I2" i="14"/>
  <c r="J3" i="3"/>
  <c r="I2" i="17"/>
  <c r="J43" i="14"/>
  <c r="K43" i="14" s="1"/>
  <c r="J52" i="16"/>
  <c r="K52" i="16" s="1"/>
  <c r="J46" i="16"/>
  <c r="K46" i="16" s="1"/>
  <c r="J4" i="3"/>
  <c r="H3" i="24"/>
  <c r="F6" i="13"/>
  <c r="I2" i="4"/>
  <c r="I2" i="10"/>
  <c r="J38" i="7"/>
  <c r="K38" i="7" s="1"/>
  <c r="J52" i="7"/>
  <c r="K52" i="7" s="1"/>
  <c r="J46" i="7"/>
  <c r="K46" i="7" s="1"/>
  <c r="J21" i="15"/>
  <c r="K21" i="15" s="1"/>
  <c r="F6" i="15"/>
  <c r="F6" i="14"/>
  <c r="F6" i="4"/>
  <c r="W63" i="13"/>
  <c r="Y63" i="13" s="1"/>
  <c r="W61" i="15"/>
  <c r="Y61" i="15" s="1"/>
  <c r="W60" i="4"/>
  <c r="Y60" i="4" s="1"/>
  <c r="W49" i="11"/>
  <c r="Y49" i="11" s="1"/>
  <c r="W60" i="17"/>
  <c r="Y60" i="17" s="1"/>
  <c r="W59" i="5"/>
  <c r="Y59" i="5" s="1"/>
  <c r="V62" i="10"/>
  <c r="W60" i="16"/>
  <c r="Y60" i="16" s="1"/>
  <c r="V60" i="4"/>
  <c r="V59" i="5"/>
  <c r="W58" i="6"/>
  <c r="Y58" i="6" s="1"/>
  <c r="W47" i="5"/>
  <c r="Y47" i="5" s="1"/>
  <c r="W46" i="14"/>
  <c r="Y46" i="14" s="1"/>
  <c r="V45" i="15"/>
  <c r="W45" i="7"/>
  <c r="Y45" i="7" s="1"/>
  <c r="W44" i="8"/>
  <c r="Y44" i="8" s="1"/>
  <c r="V43" i="9"/>
  <c r="W42" i="10"/>
  <c r="Y42" i="10" s="1"/>
  <c r="W40" i="12"/>
  <c r="Y40" i="12" s="1"/>
  <c r="W39" i="13"/>
  <c r="Y39" i="13" s="1"/>
  <c r="AD39" i="13" s="1"/>
  <c r="W38" i="14"/>
  <c r="Y38" i="14" s="1"/>
  <c r="W37" i="11"/>
  <c r="Y37" i="11" s="1"/>
  <c r="W36" i="12"/>
  <c r="Y36" i="12" s="1"/>
  <c r="W35" i="13"/>
  <c r="Y35" i="13" s="1"/>
  <c r="V35" i="5"/>
  <c r="AD35" i="5" s="1"/>
  <c r="W34" i="6"/>
  <c r="Y34" i="6" s="1"/>
  <c r="W33" i="15"/>
  <c r="Y33" i="15" s="1"/>
  <c r="W33" i="7"/>
  <c r="Y33" i="7" s="1"/>
  <c r="W32" i="16"/>
  <c r="Y32" i="16" s="1"/>
  <c r="W32" i="4"/>
  <c r="Y32" i="4" s="1"/>
  <c r="W31" i="5"/>
  <c r="Y31" i="5" s="1"/>
  <c r="W30" i="10"/>
  <c r="Y30" i="10" s="1"/>
  <c r="V30" i="6"/>
  <c r="W53" i="17"/>
  <c r="Y53" i="17" s="1"/>
  <c r="W49" i="17"/>
  <c r="Y49" i="17" s="1"/>
  <c r="W29" i="17"/>
  <c r="Y29" i="17" s="1"/>
  <c r="W17" i="17"/>
  <c r="Y17" i="17" s="1"/>
  <c r="V53" i="18"/>
  <c r="W37" i="18"/>
  <c r="Y37" i="18" s="1"/>
  <c r="W29" i="18"/>
  <c r="Y29" i="18" s="1"/>
  <c r="V17" i="18"/>
  <c r="V32" i="11"/>
  <c r="W30" i="13"/>
  <c r="Y30" i="13" s="1"/>
  <c r="W17" i="6"/>
  <c r="Y17" i="6" s="1"/>
  <c r="W15" i="7"/>
  <c r="Y15" i="7" s="1"/>
  <c r="W19" i="8"/>
  <c r="Y19" i="8" s="1"/>
  <c r="W32" i="8"/>
  <c r="Y32" i="8" s="1"/>
  <c r="W46" i="6"/>
  <c r="Y46" i="6" s="1"/>
  <c r="W30" i="6"/>
  <c r="Y30" i="6" s="1"/>
  <c r="V16" i="13"/>
  <c r="W41" i="11"/>
  <c r="Y41" i="11" s="1"/>
  <c r="V55" i="17"/>
  <c r="V47" i="17"/>
  <c r="V35" i="17"/>
  <c r="W23" i="17"/>
  <c r="Y23" i="17" s="1"/>
  <c r="V19" i="17"/>
  <c r="W63" i="18"/>
  <c r="Y63" i="18" s="1"/>
  <c r="V59" i="18"/>
  <c r="W51" i="18"/>
  <c r="Y51" i="18" s="1"/>
  <c r="V23" i="18"/>
  <c r="V57" i="14"/>
  <c r="V55" i="16"/>
  <c r="W54" i="5"/>
  <c r="Y54" i="5" s="1"/>
  <c r="V52" i="7"/>
  <c r="V51" i="8"/>
  <c r="V41" i="6"/>
  <c r="V36" i="7"/>
  <c r="W35" i="12"/>
  <c r="Y35" i="12" s="1"/>
  <c r="W43" i="9"/>
  <c r="Y43" i="9" s="1"/>
  <c r="W56" i="9"/>
  <c r="Y56" i="9" s="1"/>
  <c r="W51" i="14"/>
  <c r="Y51" i="14" s="1"/>
  <c r="W34" i="15"/>
  <c r="Y34" i="15" s="1"/>
  <c r="W32" i="5"/>
  <c r="Y32" i="5" s="1"/>
  <c r="V17" i="16"/>
  <c r="W35" i="18"/>
  <c r="Y35" i="18" s="1"/>
  <c r="W19" i="5"/>
  <c r="Y19" i="5" s="1"/>
  <c r="V15" i="4"/>
  <c r="W15" i="4"/>
  <c r="Y15" i="4" s="1"/>
  <c r="V60" i="11"/>
  <c r="W47" i="17"/>
  <c r="Y47" i="17" s="1"/>
  <c r="W55" i="17"/>
  <c r="Y55" i="17" s="1"/>
  <c r="W42" i="17"/>
  <c r="Y42" i="17" s="1"/>
  <c r="W36" i="17"/>
  <c r="Y36" i="17" s="1"/>
  <c r="W24" i="17"/>
  <c r="Y24" i="17" s="1"/>
  <c r="W60" i="18"/>
  <c r="Y60" i="18" s="1"/>
  <c r="W54" i="18"/>
  <c r="Y54" i="18" s="1"/>
  <c r="W48" i="18"/>
  <c r="Y48" i="18" s="1"/>
  <c r="W42" i="18"/>
  <c r="Y42" i="18" s="1"/>
  <c r="W36" i="18"/>
  <c r="Y36" i="18" s="1"/>
  <c r="W30" i="18"/>
  <c r="Y30" i="18" s="1"/>
  <c r="W24" i="18"/>
  <c r="Y24" i="18" s="1"/>
  <c r="W18" i="18"/>
  <c r="Y18" i="18" s="1"/>
  <c r="V29" i="18"/>
  <c r="W17" i="12"/>
  <c r="W29" i="12"/>
  <c r="Y29" i="12" s="1"/>
  <c r="V49" i="17"/>
  <c r="W59" i="17"/>
  <c r="Y59" i="17" s="1"/>
  <c r="V59" i="17"/>
  <c r="W41" i="18"/>
  <c r="Y41" i="18" s="1"/>
  <c r="V41" i="18"/>
  <c r="W19" i="18"/>
  <c r="Y19" i="18" s="1"/>
  <c r="V19" i="18"/>
  <c r="V53" i="17"/>
  <c r="W43" i="17"/>
  <c r="Y43" i="17" s="1"/>
  <c r="V61" i="10"/>
  <c r="V55" i="10"/>
  <c r="W49" i="10"/>
  <c r="Y49" i="10" s="1"/>
  <c r="V40" i="7"/>
  <c r="W37" i="10"/>
  <c r="Y37" i="10" s="1"/>
  <c r="V32" i="9"/>
  <c r="V31" i="16"/>
  <c r="W53" i="18"/>
  <c r="Y53" i="18" s="1"/>
  <c r="V35" i="18"/>
  <c r="W35" i="17"/>
  <c r="Y35" i="17" s="1"/>
  <c r="AD35" i="17" s="1"/>
  <c r="V17" i="17"/>
  <c r="V29" i="17"/>
  <c r="V23" i="17"/>
  <c r="W23" i="18"/>
  <c r="Y23" i="18" s="1"/>
  <c r="W59" i="6"/>
  <c r="Y59" i="6" s="1"/>
  <c r="W38" i="9"/>
  <c r="Y38" i="9" s="1"/>
  <c r="W57" i="14"/>
  <c r="Y57" i="14" s="1"/>
  <c r="V63" i="16"/>
  <c r="V63" i="14"/>
  <c r="V62" i="15"/>
  <c r="W62" i="9"/>
  <c r="Y62" i="9" s="1"/>
  <c r="V61" i="16"/>
  <c r="V61" i="12"/>
  <c r="V61" i="4"/>
  <c r="V60" i="13"/>
  <c r="W60" i="11"/>
  <c r="Y60" i="11" s="1"/>
  <c r="V60" i="5"/>
  <c r="V59" i="12"/>
  <c r="W59" i="8"/>
  <c r="Y59" i="8" s="1"/>
  <c r="V59" i="6"/>
  <c r="V58" i="15"/>
  <c r="V58" i="13"/>
  <c r="W58" i="7"/>
  <c r="Y58" i="7" s="1"/>
  <c r="V57" i="8"/>
  <c r="V56" i="15"/>
  <c r="W56" i="11"/>
  <c r="Y56" i="11" s="1"/>
  <c r="V56" i="9"/>
  <c r="V56" i="5"/>
  <c r="W55" i="4"/>
  <c r="Y55" i="4" s="1"/>
  <c r="W54" i="13"/>
  <c r="Y54" i="13" s="1"/>
  <c r="W54" i="11"/>
  <c r="Y54" i="11" s="1"/>
  <c r="V54" i="7"/>
  <c r="W53" i="14"/>
  <c r="Y53" i="14" s="1"/>
  <c r="V53" i="12"/>
  <c r="V53" i="6"/>
  <c r="V52" i="13"/>
  <c r="V51" i="16"/>
  <c r="V51" i="14"/>
  <c r="V51" i="6"/>
  <c r="V50" i="15"/>
  <c r="W50" i="11"/>
  <c r="Y50" i="11" s="1"/>
  <c r="W50" i="9"/>
  <c r="Y50" i="9" s="1"/>
  <c r="W50" i="7"/>
  <c r="Y50" i="7" s="1"/>
  <c r="V49" i="16"/>
  <c r="V49" i="6"/>
  <c r="V49" i="4"/>
  <c r="V48" i="15"/>
  <c r="V48" i="13"/>
  <c r="V48" i="5"/>
  <c r="V47" i="16"/>
  <c r="V47" i="4"/>
  <c r="V45" i="6"/>
  <c r="V44" i="13"/>
  <c r="V43" i="14"/>
  <c r="V43" i="10"/>
  <c r="V43" i="8"/>
  <c r="W42" i="9"/>
  <c r="Y42" i="9" s="1"/>
  <c r="V41" i="16"/>
  <c r="V41" i="12"/>
  <c r="W41" i="6"/>
  <c r="Y41" i="6" s="1"/>
  <c r="V41" i="4"/>
  <c r="V40" i="13"/>
  <c r="W40" i="5"/>
  <c r="Y40" i="5" s="1"/>
  <c r="V39" i="14"/>
  <c r="V39" i="8"/>
  <c r="W39" i="6"/>
  <c r="Y39" i="6" s="1"/>
  <c r="V38" i="15"/>
  <c r="V37" i="16"/>
  <c r="V37" i="8"/>
  <c r="W37" i="4"/>
  <c r="Y37" i="4" s="1"/>
  <c r="W36" i="15"/>
  <c r="Y36" i="15" s="1"/>
  <c r="V36" i="11"/>
  <c r="V35" i="14"/>
  <c r="V35" i="8"/>
  <c r="V35" i="6"/>
  <c r="V34" i="15"/>
  <c r="V34" i="13"/>
  <c r="V34" i="9"/>
  <c r="W34" i="7"/>
  <c r="Y34" i="7" s="1"/>
  <c r="V33" i="16"/>
  <c r="V33" i="14"/>
  <c r="W33" i="10"/>
  <c r="Y33" i="10" s="1"/>
  <c r="W32" i="15"/>
  <c r="Y32" i="15" s="1"/>
  <c r="V32" i="5"/>
  <c r="W31" i="6"/>
  <c r="Y31" i="6" s="1"/>
  <c r="V31" i="4"/>
  <c r="V30" i="13"/>
  <c r="V30" i="11"/>
  <c r="W59" i="18"/>
  <c r="Y59" i="18" s="1"/>
  <c r="V49" i="10"/>
  <c r="W50" i="15"/>
  <c r="Y50" i="15" s="1"/>
  <c r="W55" i="10"/>
  <c r="Y55" i="10" s="1"/>
  <c r="W61" i="10"/>
  <c r="Y61" i="10" s="1"/>
  <c r="V50" i="9"/>
  <c r="V50" i="13"/>
  <c r="W58" i="13"/>
  <c r="Y58" i="13" s="1"/>
  <c r="W49" i="4"/>
  <c r="Y49" i="4" s="1"/>
  <c r="W23" i="14"/>
  <c r="Y23" i="14" s="1"/>
  <c r="W26" i="9"/>
  <c r="Y26" i="9" s="1"/>
  <c r="W33" i="16"/>
  <c r="Y33" i="16" s="1"/>
  <c r="V32" i="15"/>
  <c r="W40" i="13"/>
  <c r="Y40" i="13" s="1"/>
  <c r="W52" i="13"/>
  <c r="Y52" i="13" s="1"/>
  <c r="W43" i="4"/>
  <c r="Y43" i="4" s="1"/>
  <c r="W63" i="14"/>
  <c r="Y63" i="14" s="1"/>
  <c r="W56" i="15"/>
  <c r="Y56" i="15" s="1"/>
  <c r="V17" i="7"/>
  <c r="V34" i="7"/>
  <c r="W40" i="7"/>
  <c r="Y40" i="7" s="1"/>
  <c r="W41" i="12"/>
  <c r="Y41" i="12" s="1"/>
  <c r="V58" i="7"/>
  <c r="W36" i="7"/>
  <c r="Y36" i="7" s="1"/>
  <c r="V62" i="9"/>
  <c r="V38" i="9"/>
  <c r="W34" i="9"/>
  <c r="Y34" i="9" s="1"/>
  <c r="V55" i="4"/>
  <c r="W35" i="14"/>
  <c r="Y35" i="14" s="1"/>
  <c r="V37" i="4"/>
  <c r="W61" i="16"/>
  <c r="Y61" i="16" s="1"/>
  <c r="V15" i="8"/>
  <c r="W25" i="13"/>
  <c r="Y25" i="13" s="1"/>
  <c r="V54" i="11"/>
  <c r="W63" i="8"/>
  <c r="Y63" i="8" s="1"/>
  <c r="W30" i="11"/>
  <c r="Y30" i="11" s="1"/>
  <c r="W59" i="12"/>
  <c r="Y59" i="12" s="1"/>
  <c r="W35" i="8"/>
  <c r="Y35" i="8" s="1"/>
  <c r="W31" i="16"/>
  <c r="Y31" i="16" s="1"/>
  <c r="W49" i="16"/>
  <c r="Y49" i="16" s="1"/>
  <c r="AD49" i="16" s="1"/>
  <c r="W57" i="8"/>
  <c r="Y57" i="8" s="1"/>
  <c r="W61" i="4"/>
  <c r="Y61" i="4" s="1"/>
  <c r="W31" i="4"/>
  <c r="Y31" i="4" s="1"/>
  <c r="W60" i="5"/>
  <c r="Y60" i="5" s="1"/>
  <c r="W53" i="12"/>
  <c r="Y53" i="12" s="1"/>
  <c r="V23" i="12"/>
  <c r="W62" i="15"/>
  <c r="Y62" i="15" s="1"/>
  <c r="V31" i="6"/>
  <c r="W30" i="17"/>
  <c r="Y30" i="17" s="1"/>
  <c r="W39" i="8"/>
  <c r="Y39" i="8" s="1"/>
  <c r="W36" i="5"/>
  <c r="Y36" i="5" s="1"/>
  <c r="V40" i="15"/>
  <c r="V39" i="16"/>
  <c r="V39" i="4"/>
  <c r="U9" i="19"/>
  <c r="W9" i="19" s="1"/>
  <c r="T9" i="19"/>
  <c r="P64" i="4"/>
  <c r="T12" i="32"/>
  <c r="AB12" i="32" s="1"/>
  <c r="U12" i="32"/>
  <c r="W12" i="32" s="1"/>
  <c r="P64" i="13"/>
  <c r="T7" i="19"/>
  <c r="Q18" i="19"/>
  <c r="U7" i="19"/>
  <c r="Q19" i="19"/>
  <c r="AB8" i="25"/>
  <c r="U8" i="20"/>
  <c r="AB8" i="20" s="1"/>
  <c r="U16" i="32"/>
  <c r="W16" i="32" s="1"/>
  <c r="T16" i="32"/>
  <c r="U15" i="29"/>
  <c r="W15" i="29" s="1"/>
  <c r="T15" i="29"/>
  <c r="U9" i="22"/>
  <c r="W9" i="22" s="1"/>
  <c r="Q18" i="22"/>
  <c r="T11" i="21"/>
  <c r="U11" i="21"/>
  <c r="W26" i="15"/>
  <c r="Y26" i="15" s="1"/>
  <c r="V26" i="15"/>
  <c r="P64" i="18"/>
  <c r="T11" i="31"/>
  <c r="U11" i="31"/>
  <c r="W11" i="31" s="1"/>
  <c r="AB9" i="28"/>
  <c r="T12" i="26"/>
  <c r="AB12" i="26" s="1"/>
  <c r="U12" i="26"/>
  <c r="W12" i="26" s="1"/>
  <c r="T17" i="23"/>
  <c r="AB17" i="23" s="1"/>
  <c r="U17" i="23"/>
  <c r="W17" i="23" s="1"/>
  <c r="U14" i="22"/>
  <c r="W14" i="22" s="1"/>
  <c r="T14" i="22"/>
  <c r="W9" i="21"/>
  <c r="AB9" i="21"/>
  <c r="AB11" i="24"/>
  <c r="T13" i="28"/>
  <c r="AB13" i="28" s="1"/>
  <c r="W9" i="32"/>
  <c r="AB9" i="32"/>
  <c r="AB16" i="24"/>
  <c r="AB9" i="24"/>
  <c r="AB11" i="19"/>
  <c r="P64" i="6"/>
  <c r="P64" i="7"/>
  <c r="U15" i="21"/>
  <c r="W15" i="21" s="1"/>
  <c r="T15" i="21"/>
  <c r="AB15" i="21" s="1"/>
  <c r="Q19" i="30"/>
  <c r="T9" i="30"/>
  <c r="AB17" i="29"/>
  <c r="U10" i="25"/>
  <c r="W10" i="25" s="1"/>
  <c r="T10" i="25"/>
  <c r="W27" i="6"/>
  <c r="Y27" i="6" s="1"/>
  <c r="U13" i="24"/>
  <c r="W13" i="24" s="1"/>
  <c r="T13" i="24"/>
  <c r="W12" i="23"/>
  <c r="AB12" i="23"/>
  <c r="U17" i="22"/>
  <c r="W17" i="22" s="1"/>
  <c r="T17" i="22"/>
  <c r="T17" i="19"/>
  <c r="U17" i="19"/>
  <c r="W17" i="19" s="1"/>
  <c r="W7" i="26"/>
  <c r="AB7" i="26"/>
  <c r="T13" i="32"/>
  <c r="U13" i="32"/>
  <c r="W13" i="32" s="1"/>
  <c r="W10" i="30"/>
  <c r="AB7" i="23"/>
  <c r="T17" i="26"/>
  <c r="U17" i="26"/>
  <c r="W17" i="26" s="1"/>
  <c r="W7" i="23"/>
  <c r="AB8" i="30"/>
  <c r="P64" i="15"/>
  <c r="W45" i="15"/>
  <c r="Y45" i="15" s="1"/>
  <c r="AB16" i="30"/>
  <c r="AB10" i="32"/>
  <c r="T14" i="28"/>
  <c r="U14" i="28"/>
  <c r="W14" i="28" s="1"/>
  <c r="Q18" i="28"/>
  <c r="T7" i="28"/>
  <c r="U7" i="28"/>
  <c r="Q19" i="28"/>
  <c r="T10" i="23"/>
  <c r="U10" i="23"/>
  <c r="W10" i="23" s="1"/>
  <c r="W24" i="12"/>
  <c r="Y24" i="12" s="1"/>
  <c r="P64" i="11"/>
  <c r="AB14" i="26"/>
  <c r="U17" i="31"/>
  <c r="W17" i="31" s="1"/>
  <c r="N18" i="19"/>
  <c r="W25" i="15"/>
  <c r="Y25" i="15" s="1"/>
  <c r="N19" i="30"/>
  <c r="U15" i="24"/>
  <c r="W15" i="24" s="1"/>
  <c r="U12" i="27"/>
  <c r="W12" i="27" s="1"/>
  <c r="AB10" i="33"/>
  <c r="T16" i="22"/>
  <c r="AB16" i="22" s="1"/>
  <c r="P18" i="25"/>
  <c r="T14" i="29"/>
  <c r="AB14" i="29" s="1"/>
  <c r="U14" i="29"/>
  <c r="W14" i="29" s="1"/>
  <c r="N19" i="27"/>
  <c r="N19" i="29"/>
  <c r="P19" i="22"/>
  <c r="O64" i="11"/>
  <c r="N19" i="24"/>
  <c r="Q9" i="26"/>
  <c r="T14" i="23"/>
  <c r="AB14" i="23" s="1"/>
  <c r="AB14" i="31"/>
  <c r="U10" i="19"/>
  <c r="W10" i="19" s="1"/>
  <c r="Q13" i="23"/>
  <c r="Q18" i="21"/>
  <c r="Q19" i="22"/>
  <c r="N19" i="22"/>
  <c r="T16" i="20"/>
  <c r="AB16" i="20" s="1"/>
  <c r="W17" i="18"/>
  <c r="Y17" i="18" s="1"/>
  <c r="U9" i="27"/>
  <c r="AB9" i="27" s="1"/>
  <c r="T9" i="20"/>
  <c r="T7" i="27"/>
  <c r="T8" i="29"/>
  <c r="W23" i="6"/>
  <c r="Y23" i="6" s="1"/>
  <c r="W16" i="6"/>
  <c r="W23" i="10"/>
  <c r="Y23" i="10" s="1"/>
  <c r="W16" i="10"/>
  <c r="Y16" i="10" s="1"/>
  <c r="W16" i="11"/>
  <c r="Y16" i="11" s="1"/>
  <c r="N18" i="24"/>
  <c r="U9" i="25"/>
  <c r="N18" i="25"/>
  <c r="Q19" i="24"/>
  <c r="O64" i="12"/>
  <c r="Q9" i="23"/>
  <c r="Q19" i="31"/>
  <c r="W15" i="15"/>
  <c r="Y15" i="15" s="1"/>
  <c r="N18" i="21"/>
  <c r="U8" i="31"/>
  <c r="AB8" i="31" s="1"/>
  <c r="Q13" i="33"/>
  <c r="T13" i="33" s="1"/>
  <c r="T19" i="33" s="1"/>
  <c r="Q9" i="29"/>
  <c r="P18" i="32"/>
  <c r="U10" i="22"/>
  <c r="W10" i="22" s="1"/>
  <c r="Q18" i="24"/>
  <c r="P18" i="29"/>
  <c r="P19" i="30"/>
  <c r="AB16" i="28"/>
  <c r="T13" i="26"/>
  <c r="AB13" i="26" s="1"/>
  <c r="U17" i="28"/>
  <c r="W17" i="28" s="1"/>
  <c r="T12" i="31"/>
  <c r="AB12" i="31" s="1"/>
  <c r="T12" i="25"/>
  <c r="U12" i="25"/>
  <c r="W12" i="25" s="1"/>
  <c r="U8" i="33"/>
  <c r="Q14" i="32"/>
  <c r="Q18" i="32" s="1"/>
  <c r="U17" i="30"/>
  <c r="W17" i="30" s="1"/>
  <c r="T13" i="29"/>
  <c r="AB13" i="29" s="1"/>
  <c r="Q10" i="27"/>
  <c r="Q18" i="27" s="1"/>
  <c r="U14" i="24"/>
  <c r="W14" i="24" s="1"/>
  <c r="T14" i="24"/>
  <c r="Q12" i="20"/>
  <c r="AB14" i="33"/>
  <c r="AB16" i="27"/>
  <c r="V28" i="9"/>
  <c r="W25" i="10"/>
  <c r="Y25" i="10" s="1"/>
  <c r="W28" i="7"/>
  <c r="Y28" i="7" s="1"/>
  <c r="W23" i="7"/>
  <c r="Y23" i="7" s="1"/>
  <c r="W29" i="11"/>
  <c r="Y29" i="11" s="1"/>
  <c r="W18" i="11"/>
  <c r="Y18" i="11" s="1"/>
  <c r="W28" i="13"/>
  <c r="Y28" i="13" s="1"/>
  <c r="W21" i="13"/>
  <c r="Y21" i="13" s="1"/>
  <c r="N18" i="22"/>
  <c r="N19" i="31"/>
  <c r="T10" i="29"/>
  <c r="AB10" i="29" s="1"/>
  <c r="T15" i="27"/>
  <c r="AB15" i="27" s="1"/>
  <c r="AB11" i="26"/>
  <c r="Q19" i="21"/>
  <c r="N18" i="31"/>
  <c r="AB7" i="31"/>
  <c r="V15" i="7"/>
  <c r="W27" i="4"/>
  <c r="Y27" i="4" s="1"/>
  <c r="W29" i="5"/>
  <c r="Y29" i="5" s="1"/>
  <c r="V22" i="6"/>
  <c r="W22" i="10"/>
  <c r="Y22" i="10" s="1"/>
  <c r="W20" i="10"/>
  <c r="Y20" i="10" s="1"/>
  <c r="W22" i="13"/>
  <c r="Y22" i="13" s="1"/>
  <c r="P18" i="26"/>
  <c r="W25" i="12"/>
  <c r="Y25" i="12" s="1"/>
  <c r="W15" i="12"/>
  <c r="Y15" i="12" s="1"/>
  <c r="N19" i="25"/>
  <c r="N18" i="32"/>
  <c r="N19" i="32"/>
  <c r="W29" i="15"/>
  <c r="Y29" i="15" s="1"/>
  <c r="T8" i="28"/>
  <c r="AB8" i="28" s="1"/>
  <c r="U7" i="30"/>
  <c r="U15" i="19"/>
  <c r="U14" i="19"/>
  <c r="W14" i="19" s="1"/>
  <c r="U15" i="32"/>
  <c r="T15" i="28"/>
  <c r="AB15" i="28" s="1"/>
  <c r="Q11" i="25"/>
  <c r="Q19" i="25" s="1"/>
  <c r="W41" i="14"/>
  <c r="Y41" i="14" s="1"/>
  <c r="W40" i="9"/>
  <c r="Y40" i="9" s="1"/>
  <c r="V39" i="10"/>
  <c r="V38" i="11"/>
  <c r="W32" i="11"/>
  <c r="Y32" i="11" s="1"/>
  <c r="W63" i="12"/>
  <c r="Y63" i="12" s="1"/>
  <c r="V63" i="10"/>
  <c r="W62" i="7"/>
  <c r="Y62" i="7" s="1"/>
  <c r="W61" i="12"/>
  <c r="Y61" i="12" s="1"/>
  <c r="W61" i="6"/>
  <c r="Y61" i="6" s="1"/>
  <c r="V60" i="7"/>
  <c r="W59" i="14"/>
  <c r="Y59" i="14" s="1"/>
  <c r="V58" i="9"/>
  <c r="V57" i="16"/>
  <c r="W57" i="12"/>
  <c r="Y57" i="12" s="1"/>
  <c r="V57" i="10"/>
  <c r="W57" i="4"/>
  <c r="Y57" i="4" s="1"/>
  <c r="V56" i="11"/>
  <c r="W55" i="12"/>
  <c r="Y55" i="12" s="1"/>
  <c r="V55" i="6"/>
  <c r="V53" i="8"/>
  <c r="W53" i="6"/>
  <c r="Y53" i="6" s="1"/>
  <c r="V52" i="15"/>
  <c r="W52" i="9"/>
  <c r="Y52" i="9" s="1"/>
  <c r="W51" i="12"/>
  <c r="Y51" i="12" s="1"/>
  <c r="W51" i="10"/>
  <c r="Y51" i="10" s="1"/>
  <c r="W51" i="4"/>
  <c r="Y51" i="4" s="1"/>
  <c r="V50" i="11"/>
  <c r="V50" i="5"/>
  <c r="W49" i="14"/>
  <c r="Y49" i="14" s="1"/>
  <c r="W49" i="12"/>
  <c r="Y49" i="12" s="1"/>
  <c r="W49" i="8"/>
  <c r="Y49" i="8" s="1"/>
  <c r="W48" i="9"/>
  <c r="Y48" i="9" s="1"/>
  <c r="W48" i="7"/>
  <c r="Y48" i="7" s="1"/>
  <c r="W47" i="14"/>
  <c r="Y47" i="14" s="1"/>
  <c r="V47" i="10"/>
  <c r="W47" i="8"/>
  <c r="Y47" i="8" s="1"/>
  <c r="V46" i="11"/>
  <c r="W46" i="5"/>
  <c r="Y46" i="5" s="1"/>
  <c r="V45" i="12"/>
  <c r="V44" i="7"/>
  <c r="V42" i="15"/>
  <c r="V42" i="9"/>
  <c r="V41" i="10"/>
  <c r="V40" i="11"/>
  <c r="W39" i="12"/>
  <c r="Y39" i="12" s="1"/>
  <c r="W37" i="14"/>
  <c r="Y37" i="14" s="1"/>
  <c r="V61" i="17"/>
  <c r="V57" i="17"/>
  <c r="V51" i="17"/>
  <c r="V45" i="17"/>
  <c r="W63" i="9"/>
  <c r="Y63" i="9" s="1"/>
  <c r="W62" i="16"/>
  <c r="Y62" i="16" s="1"/>
  <c r="W62" i="10"/>
  <c r="Y62" i="10" s="1"/>
  <c r="V62" i="4"/>
  <c r="W61" i="11"/>
  <c r="Y61" i="11" s="1"/>
  <c r="W61" i="5"/>
  <c r="Y61" i="5" s="1"/>
  <c r="W60" i="6"/>
  <c r="Y60" i="6" s="1"/>
  <c r="W59" i="13"/>
  <c r="Y59" i="13" s="1"/>
  <c r="W59" i="7"/>
  <c r="Y59" i="7" s="1"/>
  <c r="V58" i="8"/>
  <c r="AD58" i="8" s="1"/>
  <c r="W57" i="15"/>
  <c r="Y57" i="15" s="1"/>
  <c r="V57" i="9"/>
  <c r="W56" i="16"/>
  <c r="Y56" i="16" s="1"/>
  <c r="W56" i="10"/>
  <c r="Y56" i="10" s="1"/>
  <c r="V56" i="4"/>
  <c r="W55" i="11"/>
  <c r="Y55" i="11" s="1"/>
  <c r="W55" i="5"/>
  <c r="Y55" i="5" s="1"/>
  <c r="W54" i="12"/>
  <c r="Y54" i="12" s="1"/>
  <c r="W54" i="8"/>
  <c r="Y54" i="8" s="1"/>
  <c r="W54" i="6"/>
  <c r="Y54" i="6" s="1"/>
  <c r="W53" i="15"/>
  <c r="Y53" i="15" s="1"/>
  <c r="W53" i="13"/>
  <c r="Y53" i="13" s="1"/>
  <c r="W53" i="7"/>
  <c r="Y53" i="7" s="1"/>
  <c r="W52" i="10"/>
  <c r="Y52" i="10" s="1"/>
  <c r="W52" i="8"/>
  <c r="Y52" i="8" s="1"/>
  <c r="V52" i="4"/>
  <c r="W51" i="15"/>
  <c r="Y51" i="15" s="1"/>
  <c r="W51" i="9"/>
  <c r="Y51" i="9" s="1"/>
  <c r="W50" i="10"/>
  <c r="Y50" i="10" s="1"/>
  <c r="W50" i="4"/>
  <c r="Y50" i="4" s="1"/>
  <c r="W49" i="13"/>
  <c r="Y49" i="13" s="1"/>
  <c r="W49" i="5"/>
  <c r="Y49" i="5" s="1"/>
  <c r="W48" i="12"/>
  <c r="Y48" i="12" s="1"/>
  <c r="W46" i="10"/>
  <c r="Y46" i="10" s="1"/>
  <c r="W46" i="4"/>
  <c r="Y46" i="4" s="1"/>
  <c r="W45" i="11"/>
  <c r="Y45" i="11" s="1"/>
  <c r="W45" i="5"/>
  <c r="Y45" i="5" s="1"/>
  <c r="W44" i="12"/>
  <c r="Y44" i="12" s="1"/>
  <c r="W44" i="6"/>
  <c r="Y44" i="6" s="1"/>
  <c r="W43" i="13"/>
  <c r="Y43" i="13" s="1"/>
  <c r="V43" i="7"/>
  <c r="W42" i="14"/>
  <c r="Y42" i="14" s="1"/>
  <c r="W42" i="8"/>
  <c r="Y42" i="8" s="1"/>
  <c r="W41" i="15"/>
  <c r="Y41" i="15" s="1"/>
  <c r="W41" i="9"/>
  <c r="Y41" i="9" s="1"/>
  <c r="V41" i="5"/>
  <c r="AD41" i="5" s="1"/>
  <c r="W39" i="5"/>
  <c r="Y39" i="5" s="1"/>
  <c r="W38" i="16"/>
  <c r="Y38" i="16" s="1"/>
  <c r="AD38" i="16" s="1"/>
  <c r="W38" i="12"/>
  <c r="Y38" i="12" s="1"/>
  <c r="W38" i="10"/>
  <c r="Y38" i="10" s="1"/>
  <c r="W38" i="6"/>
  <c r="Y38" i="6" s="1"/>
  <c r="W37" i="13"/>
  <c r="Y37" i="13" s="1"/>
  <c r="W37" i="7"/>
  <c r="Y37" i="7" s="1"/>
  <c r="W36" i="14"/>
  <c r="Y36" i="14" s="1"/>
  <c r="V39" i="17"/>
  <c r="V33" i="17"/>
  <c r="V27" i="17"/>
  <c r="W21" i="17"/>
  <c r="Y21" i="17" s="1"/>
  <c r="V63" i="18"/>
  <c r="V51" i="18"/>
  <c r="V45" i="18"/>
  <c r="W39" i="18"/>
  <c r="Y39" i="18" s="1"/>
  <c r="V33" i="18"/>
  <c r="W27" i="18"/>
  <c r="Y27" i="18" s="1"/>
  <c r="W21" i="18"/>
  <c r="Y21" i="18" s="1"/>
  <c r="V47" i="7"/>
  <c r="AD47" i="7" s="1"/>
  <c r="V36" i="10"/>
  <c r="AD36" i="10" s="1"/>
  <c r="W35" i="15"/>
  <c r="Y35" i="15" s="1"/>
  <c r="W35" i="9"/>
  <c r="Y35" i="9" s="1"/>
  <c r="V34" i="16"/>
  <c r="V34" i="4"/>
  <c r="V33" i="15"/>
  <c r="V31" i="11"/>
  <c r="AD31" i="11" s="1"/>
  <c r="V31" i="5"/>
  <c r="V30" i="8"/>
  <c r="W21" i="9"/>
  <c r="Y21" i="9" s="1"/>
  <c r="V21" i="7"/>
  <c r="V23" i="7"/>
  <c r="W48" i="6"/>
  <c r="Y48" i="6" s="1"/>
  <c r="V17" i="12"/>
  <c r="V25" i="13"/>
  <c r="W17" i="10"/>
  <c r="Y17" i="10" s="1"/>
  <c r="W25" i="11"/>
  <c r="Y25" i="11" s="1"/>
  <c r="V24" i="15"/>
  <c r="W58" i="17"/>
  <c r="Y58" i="17" s="1"/>
  <c r="W52" i="17"/>
  <c r="Y52" i="17" s="1"/>
  <c r="W46" i="17"/>
  <c r="Y46" i="17" s="1"/>
  <c r="W34" i="5"/>
  <c r="Y34" i="5" s="1"/>
  <c r="W32" i="13"/>
  <c r="Y32" i="13" s="1"/>
  <c r="V46" i="5"/>
  <c r="W44" i="13"/>
  <c r="Y44" i="13" s="1"/>
  <c r="W62" i="17"/>
  <c r="Y62" i="17" s="1"/>
  <c r="W50" i="18"/>
  <c r="Y50" i="18" s="1"/>
  <c r="W47" i="16"/>
  <c r="Y47" i="16" s="1"/>
  <c r="V36" i="15"/>
  <c r="V27" i="9"/>
  <c r="V21" i="9"/>
  <c r="W17" i="11"/>
  <c r="Y17" i="11" s="1"/>
  <c r="AD30" i="4"/>
  <c r="W18" i="8"/>
  <c r="Y18" i="8" s="1"/>
  <c r="V25" i="6"/>
  <c r="W28" i="9"/>
  <c r="Y28" i="9" s="1"/>
  <c r="W25" i="5"/>
  <c r="Y25" i="5" s="1"/>
  <c r="W24" i="5"/>
  <c r="Y24" i="5" s="1"/>
  <c r="W23" i="5"/>
  <c r="Y23" i="5" s="1"/>
  <c r="V21" i="6"/>
  <c r="V28" i="8"/>
  <c r="W26" i="11"/>
  <c r="Y26" i="11" s="1"/>
  <c r="W18" i="14"/>
  <c r="Y18" i="14" s="1"/>
  <c r="W15" i="14"/>
  <c r="Y15" i="14" s="1"/>
  <c r="W28" i="5"/>
  <c r="Y28" i="5" s="1"/>
  <c r="W21" i="10"/>
  <c r="Y21" i="10" s="1"/>
  <c r="V16" i="15"/>
  <c r="W21" i="12"/>
  <c r="Y21" i="12" s="1"/>
  <c r="W26" i="4"/>
  <c r="Y26" i="4" s="1"/>
  <c r="V20" i="15"/>
  <c r="W55" i="14"/>
  <c r="Y55" i="14" s="1"/>
  <c r="V15" i="5"/>
  <c r="W16" i="12"/>
  <c r="Y16" i="12" s="1"/>
  <c r="W21" i="15"/>
  <c r="Y21" i="15" s="1"/>
  <c r="V28" i="15"/>
  <c r="V27" i="4"/>
  <c r="V17" i="6"/>
  <c r="V15" i="13"/>
  <c r="V24" i="5"/>
  <c r="W28" i="16"/>
  <c r="Y28" i="16" s="1"/>
  <c r="V16" i="8"/>
  <c r="V24" i="10"/>
  <c r="W22" i="7"/>
  <c r="Y22" i="7" s="1"/>
  <c r="W22" i="12"/>
  <c r="Y22" i="12" s="1"/>
  <c r="W24" i="14"/>
  <c r="Y24" i="14" s="1"/>
  <c r="W27" i="16"/>
  <c r="Y27" i="16" s="1"/>
  <c r="W16" i="16"/>
  <c r="Y16" i="16" s="1"/>
  <c r="W15" i="8"/>
  <c r="Y15" i="8" s="1"/>
  <c r="W19" i="14"/>
  <c r="Y19" i="14" s="1"/>
  <c r="V15" i="15"/>
  <c r="W21" i="6"/>
  <c r="Y21" i="6" s="1"/>
  <c r="W19" i="7"/>
  <c r="Y19" i="7" s="1"/>
  <c r="W22" i="5"/>
  <c r="Y22" i="5" s="1"/>
  <c r="W19" i="6"/>
  <c r="Y19" i="6" s="1"/>
  <c r="W28" i="10"/>
  <c r="Y28" i="10" s="1"/>
  <c r="W23" i="16"/>
  <c r="Y23" i="16" s="1"/>
  <c r="W29" i="6"/>
  <c r="Y29" i="6" s="1"/>
  <c r="W29" i="7"/>
  <c r="Y29" i="7" s="1"/>
  <c r="W48" i="15"/>
  <c r="Y48" i="15" s="1"/>
  <c r="V39" i="6"/>
  <c r="W41" i="10"/>
  <c r="Y41" i="10" s="1"/>
  <c r="W51" i="6"/>
  <c r="Y51" i="6" s="1"/>
  <c r="W30" i="15"/>
  <c r="Y30" i="15" s="1"/>
  <c r="J27" i="13"/>
  <c r="K27" i="13" s="1"/>
  <c r="V22" i="10"/>
  <c r="V23" i="4"/>
  <c r="V23" i="15"/>
  <c r="W43" i="14"/>
  <c r="Y43" i="14" s="1"/>
  <c r="V49" i="14"/>
  <c r="W63" i="5"/>
  <c r="Y63" i="5" s="1"/>
  <c r="V62" i="12"/>
  <c r="V62" i="6"/>
  <c r="W60" i="14"/>
  <c r="Y60" i="14" s="1"/>
  <c r="V57" i="11"/>
  <c r="W57" i="5"/>
  <c r="Y57" i="5" s="1"/>
  <c r="W56" i="12"/>
  <c r="Y56" i="12" s="1"/>
  <c r="W56" i="6"/>
  <c r="Y56" i="6" s="1"/>
  <c r="W55" i="13"/>
  <c r="Y55" i="13" s="1"/>
  <c r="W55" i="7"/>
  <c r="Y55" i="7" s="1"/>
  <c r="W54" i="14"/>
  <c r="Y54" i="14" s="1"/>
  <c r="V54" i="8"/>
  <c r="V53" i="15"/>
  <c r="W53" i="9"/>
  <c r="Y53" i="9" s="1"/>
  <c r="W52" i="16"/>
  <c r="Y52" i="16" s="1"/>
  <c r="V52" i="10"/>
  <c r="W52" i="4"/>
  <c r="Y52" i="4" s="1"/>
  <c r="V51" i="11"/>
  <c r="V51" i="5"/>
  <c r="W50" i="12"/>
  <c r="Y50" i="12" s="1"/>
  <c r="V50" i="6"/>
  <c r="V49" i="13"/>
  <c r="W49" i="7"/>
  <c r="Y49" i="7" s="1"/>
  <c r="W48" i="14"/>
  <c r="Y48" i="14" s="1"/>
  <c r="W48" i="8"/>
  <c r="Y48" i="8" s="1"/>
  <c r="W47" i="15"/>
  <c r="Y47" i="15" s="1"/>
  <c r="W47" i="9"/>
  <c r="Y47" i="9" s="1"/>
  <c r="W42" i="15"/>
  <c r="Y42" i="15" s="1"/>
  <c r="V36" i="9"/>
  <c r="V33" i="12"/>
  <c r="V63" i="12"/>
  <c r="W47" i="4"/>
  <c r="Y47" i="4" s="1"/>
  <c r="V50" i="7"/>
  <c r="W43" i="7"/>
  <c r="Y43" i="7" s="1"/>
  <c r="J53" i="13"/>
  <c r="K53" i="13" s="1"/>
  <c r="J29" i="12"/>
  <c r="K29" i="12" s="1"/>
  <c r="J40" i="13"/>
  <c r="K40" i="13" s="1"/>
  <c r="W41" i="16"/>
  <c r="Y41" i="16" s="1"/>
  <c r="W25" i="4"/>
  <c r="Y25" i="4" s="1"/>
  <c r="V17" i="4"/>
  <c r="W15" i="16"/>
  <c r="Y15" i="16" s="1"/>
  <c r="W29" i="8"/>
  <c r="Y29" i="8" s="1"/>
  <c r="W29" i="9"/>
  <c r="Y29" i="9" s="1"/>
  <c r="W25" i="9"/>
  <c r="Y25" i="9" s="1"/>
  <c r="W19" i="9"/>
  <c r="Y19" i="9" s="1"/>
  <c r="W19" i="10"/>
  <c r="Y19" i="10" s="1"/>
  <c r="W23" i="11"/>
  <c r="Y23" i="11" s="1"/>
  <c r="V27" i="13"/>
  <c r="W29" i="4"/>
  <c r="Y29" i="4" s="1"/>
  <c r="W19" i="15"/>
  <c r="Y19" i="15" s="1"/>
  <c r="W43" i="8"/>
  <c r="Y43" i="8" s="1"/>
  <c r="V48" i="9"/>
  <c r="V35" i="16"/>
  <c r="W16" i="8"/>
  <c r="Y16" i="8" s="1"/>
  <c r="V16" i="11"/>
  <c r="J21" i="13"/>
  <c r="K21" i="13" s="1"/>
  <c r="J56" i="13"/>
  <c r="K56" i="13" s="1"/>
  <c r="W28" i="14"/>
  <c r="Y28" i="14" s="1"/>
  <c r="W25" i="14"/>
  <c r="Y25" i="14" s="1"/>
  <c r="V22" i="16"/>
  <c r="V20" i="16"/>
  <c r="W18" i="6"/>
  <c r="Y18" i="6" s="1"/>
  <c r="W24" i="6"/>
  <c r="Y24" i="6" s="1"/>
  <c r="W18" i="9"/>
  <c r="Y18" i="9" s="1"/>
  <c r="V28" i="11"/>
  <c r="W29" i="13"/>
  <c r="Y29" i="13" s="1"/>
  <c r="W18" i="13"/>
  <c r="Y18" i="13" s="1"/>
  <c r="J33" i="12"/>
  <c r="K33" i="12" s="1"/>
  <c r="W47" i="13"/>
  <c r="Y47" i="13" s="1"/>
  <c r="W16" i="15"/>
  <c r="Y16" i="15" s="1"/>
  <c r="V26" i="4"/>
  <c r="W27" i="14"/>
  <c r="Y27" i="14" s="1"/>
  <c r="W16" i="14"/>
  <c r="Y16" i="14" s="1"/>
  <c r="V21" i="4"/>
  <c r="W25" i="16"/>
  <c r="Y25" i="16" s="1"/>
  <c r="W18" i="16"/>
  <c r="Y18" i="16" s="1"/>
  <c r="W27" i="5"/>
  <c r="Y27" i="5" s="1"/>
  <c r="V26" i="5"/>
  <c r="V21" i="5"/>
  <c r="V26" i="6"/>
  <c r="W20" i="6"/>
  <c r="Y20" i="6" s="1"/>
  <c r="W25" i="8"/>
  <c r="Y25" i="8" s="1"/>
  <c r="V22" i="8"/>
  <c r="W22" i="9"/>
  <c r="Y22" i="9" s="1"/>
  <c r="W27" i="10"/>
  <c r="Y27" i="10" s="1"/>
  <c r="W15" i="10"/>
  <c r="Y15" i="10" s="1"/>
  <c r="W27" i="7"/>
  <c r="Y27" i="7" s="1"/>
  <c r="W24" i="7"/>
  <c r="Y24" i="7" s="1"/>
  <c r="V16" i="7"/>
  <c r="V27" i="11"/>
  <c r="V19" i="11"/>
  <c r="V20" i="13"/>
  <c r="V17" i="13"/>
  <c r="W26" i="12"/>
  <c r="Y26" i="12" s="1"/>
  <c r="J46" i="12"/>
  <c r="K46" i="12" s="1"/>
  <c r="V39" i="12"/>
  <c r="W47" i="10"/>
  <c r="Y47" i="10" s="1"/>
  <c r="V49" i="8"/>
  <c r="V35" i="10"/>
  <c r="V35" i="4"/>
  <c r="V32" i="13"/>
  <c r="W32" i="7"/>
  <c r="Y32" i="7" s="1"/>
  <c r="V31" i="14"/>
  <c r="V37" i="14"/>
  <c r="J36" i="13"/>
  <c r="K36" i="13" s="1"/>
  <c r="W45" i="6"/>
  <c r="Y45" i="6" s="1"/>
  <c r="W26" i="14"/>
  <c r="Y26" i="14" s="1"/>
  <c r="V20" i="9"/>
  <c r="V15" i="9"/>
  <c r="V26" i="11"/>
  <c r="J58" i="12"/>
  <c r="K58" i="12" s="1"/>
  <c r="J40" i="8"/>
  <c r="K40" i="8" s="1"/>
  <c r="V15" i="11"/>
  <c r="J56" i="12"/>
  <c r="K56" i="12" s="1"/>
  <c r="V25" i="15"/>
  <c r="V31" i="8"/>
  <c r="W41" i="4"/>
  <c r="Y41" i="4" s="1"/>
  <c r="W21" i="8"/>
  <c r="Y21" i="8" s="1"/>
  <c r="V19" i="12"/>
  <c r="J42" i="12"/>
  <c r="K42" i="12" s="1"/>
  <c r="W33" i="12"/>
  <c r="Y33" i="12" s="1"/>
  <c r="W50" i="13"/>
  <c r="Y50" i="13" s="1"/>
  <c r="J55" i="13"/>
  <c r="K55" i="13" s="1"/>
  <c r="V24" i="4"/>
  <c r="W24" i="11"/>
  <c r="Y24" i="11" s="1"/>
  <c r="J57" i="12"/>
  <c r="K57" i="12" s="1"/>
  <c r="V51" i="12"/>
  <c r="V40" i="5"/>
  <c r="V34" i="11"/>
  <c r="W17" i="8"/>
  <c r="Y17" i="8" s="1"/>
  <c r="W21" i="7"/>
  <c r="Y21" i="7" s="1"/>
  <c r="W27" i="12"/>
  <c r="Y27" i="12" s="1"/>
  <c r="W20" i="15"/>
  <c r="Y20" i="15" s="1"/>
  <c r="W17" i="16"/>
  <c r="Y17" i="16" s="1"/>
  <c r="V25" i="4"/>
  <c r="W16" i="13"/>
  <c r="Y16" i="13" s="1"/>
  <c r="W51" i="16"/>
  <c r="Y51" i="16" s="1"/>
  <c r="W63" i="16"/>
  <c r="Y63" i="16" s="1"/>
  <c r="W28" i="8"/>
  <c r="Y28" i="8" s="1"/>
  <c r="W27" i="9"/>
  <c r="Y27" i="9" s="1"/>
  <c r="W24" i="13"/>
  <c r="Y24" i="13" s="1"/>
  <c r="W23" i="12"/>
  <c r="Y23" i="12" s="1"/>
  <c r="V59" i="14"/>
  <c r="V49" i="12"/>
  <c r="W52" i="15"/>
  <c r="Y52" i="15" s="1"/>
  <c r="W49" i="6"/>
  <c r="Y49" i="6" s="1"/>
  <c r="V52" i="9"/>
  <c r="W57" i="10"/>
  <c r="Y57" i="10" s="1"/>
  <c r="W53" i="8"/>
  <c r="Y53" i="8" s="1"/>
  <c r="V57" i="4"/>
  <c r="V51" i="4"/>
  <c r="W24" i="15"/>
  <c r="Y24" i="15" s="1"/>
  <c r="W17" i="14"/>
  <c r="Y17" i="14" s="1"/>
  <c r="V27" i="8"/>
  <c r="W26" i="7"/>
  <c r="Y26" i="7" s="1"/>
  <c r="V21" i="12"/>
  <c r="W19" i="4"/>
  <c r="Y19" i="4" s="1"/>
  <c r="V53" i="14"/>
  <c r="W55" i="6"/>
  <c r="Y55" i="6" s="1"/>
  <c r="W48" i="13"/>
  <c r="Y48" i="13" s="1"/>
  <c r="V51" i="10"/>
  <c r="V55" i="12"/>
  <c r="W20" i="4"/>
  <c r="Y20" i="4" s="1"/>
  <c r="W26" i="16"/>
  <c r="Y26" i="16" s="1"/>
  <c r="V61" i="6"/>
  <c r="V54" i="13"/>
  <c r="W63" i="10"/>
  <c r="Y63" i="10" s="1"/>
  <c r="W58" i="9"/>
  <c r="Y58" i="9" s="1"/>
  <c r="V47" i="8"/>
  <c r="V18" i="4"/>
  <c r="V29" i="4"/>
  <c r="V16" i="4"/>
  <c r="W19" i="16"/>
  <c r="Y19" i="16" s="1"/>
  <c r="W23" i="8"/>
  <c r="Y23" i="8" s="1"/>
  <c r="W20" i="9"/>
  <c r="Y20" i="9" s="1"/>
  <c r="V25" i="9"/>
  <c r="W17" i="7"/>
  <c r="Y17" i="7" s="1"/>
  <c r="W25" i="6"/>
  <c r="Y25" i="6" s="1"/>
  <c r="W57" i="16"/>
  <c r="Y57" i="16" s="1"/>
  <c r="W54" i="7"/>
  <c r="Y54" i="7" s="1"/>
  <c r="V47" i="14"/>
  <c r="W23" i="15"/>
  <c r="Y23" i="15" s="1"/>
  <c r="W27" i="13"/>
  <c r="Y27" i="13" s="1"/>
  <c r="W22" i="6"/>
  <c r="Y22" i="6" s="1"/>
  <c r="W15" i="11"/>
  <c r="Y15" i="11" s="1"/>
  <c r="W30" i="8"/>
  <c r="Y30" i="8" s="1"/>
  <c r="V29" i="15"/>
  <c r="W50" i="5"/>
  <c r="Y50" i="5" s="1"/>
  <c r="W39" i="10"/>
  <c r="Y39" i="10" s="1"/>
  <c r="W17" i="4"/>
  <c r="Y17" i="4" s="1"/>
  <c r="V26" i="14"/>
  <c r="V15" i="14"/>
  <c r="V16" i="10"/>
  <c r="W20" i="7"/>
  <c r="Y20" i="7" s="1"/>
  <c r="V48" i="7"/>
  <c r="V19" i="15"/>
  <c r="W58" i="15"/>
  <c r="Y58" i="15" s="1"/>
  <c r="W23" i="4"/>
  <c r="Y23" i="4" s="1"/>
  <c r="W15" i="9"/>
  <c r="Y15" i="9" s="1"/>
  <c r="W26" i="10"/>
  <c r="Y26" i="10" s="1"/>
  <c r="V59" i="8"/>
  <c r="W31" i="14"/>
  <c r="Y31" i="14" s="1"/>
  <c r="W20" i="16"/>
  <c r="Y20" i="16" s="1"/>
  <c r="W24" i="10"/>
  <c r="Y24" i="10" s="1"/>
  <c r="W45" i="18"/>
  <c r="Y45" i="18" s="1"/>
  <c r="V45" i="5"/>
  <c r="V21" i="18"/>
  <c r="W33" i="18"/>
  <c r="Y33" i="18" s="1"/>
  <c r="V39" i="18"/>
  <c r="W35" i="16"/>
  <c r="Y35" i="16" s="1"/>
  <c r="V19" i="5"/>
  <c r="V23" i="10"/>
  <c r="V26" i="10"/>
  <c r="V15" i="12"/>
  <c r="V25" i="12"/>
  <c r="S10" i="9"/>
  <c r="V32" i="7"/>
  <c r="S10" i="13"/>
  <c r="W36" i="9"/>
  <c r="Y36" i="9" s="1"/>
  <c r="W34" i="11"/>
  <c r="Y34" i="11" s="1"/>
  <c r="F7" i="18"/>
  <c r="V46" i="10"/>
  <c r="V44" i="6"/>
  <c r="V43" i="13"/>
  <c r="V42" i="14"/>
  <c r="V41" i="9"/>
  <c r="V38" i="6"/>
  <c r="W33" i="5"/>
  <c r="Y33" i="5" s="1"/>
  <c r="W31" i="13"/>
  <c r="Y31" i="13" s="1"/>
  <c r="W31" i="7"/>
  <c r="Y31" i="7" s="1"/>
  <c r="W51" i="11"/>
  <c r="Y51" i="11" s="1"/>
  <c r="V23" i="8"/>
  <c r="J20" i="8"/>
  <c r="K20" i="8" s="1"/>
  <c r="S10" i="16"/>
  <c r="V30" i="15"/>
  <c r="S10" i="10"/>
  <c r="S10" i="11"/>
  <c r="W26" i="6"/>
  <c r="Y26" i="6" s="1"/>
  <c r="W21" i="4"/>
  <c r="Y21" i="4" s="1"/>
  <c r="W16" i="4"/>
  <c r="Y16" i="4" s="1"/>
  <c r="V54" i="14"/>
  <c r="V36" i="14"/>
  <c r="V22" i="4"/>
  <c r="W28" i="4"/>
  <c r="Y28" i="4" s="1"/>
  <c r="S10" i="5"/>
  <c r="W28" i="15"/>
  <c r="Y28" i="15" s="1"/>
  <c r="V19" i="16"/>
  <c r="J61" i="8"/>
  <c r="K61" i="8" s="1"/>
  <c r="J51" i="8"/>
  <c r="K51" i="8" s="1"/>
  <c r="S10" i="18"/>
  <c r="V43" i="17"/>
  <c r="V42" i="12"/>
  <c r="AD42" i="12" s="1"/>
  <c r="V36" i="12"/>
  <c r="W34" i="14"/>
  <c r="Y34" i="14" s="1"/>
  <c r="V19" i="14"/>
  <c r="W33" i="17"/>
  <c r="Y33" i="17" s="1"/>
  <c r="AD37" i="5"/>
  <c r="W35" i="10"/>
  <c r="Y35" i="10" s="1"/>
  <c r="W57" i="11"/>
  <c r="Y57" i="11" s="1"/>
  <c r="V52" i="16"/>
  <c r="J46" i="8"/>
  <c r="K46" i="8" s="1"/>
  <c r="J38" i="8"/>
  <c r="K38" i="8" s="1"/>
  <c r="J21" i="8"/>
  <c r="K21" i="8" s="1"/>
  <c r="W15" i="13"/>
  <c r="Y15" i="13" s="1"/>
  <c r="V19" i="4"/>
  <c r="V46" i="4"/>
  <c r="W51" i="5"/>
  <c r="Y51" i="5" s="1"/>
  <c r="J33" i="8"/>
  <c r="K33" i="8" s="1"/>
  <c r="V23" i="16"/>
  <c r="V28" i="10"/>
  <c r="V21" i="17"/>
  <c r="S10" i="7"/>
  <c r="J57" i="8"/>
  <c r="K57" i="8" s="1"/>
  <c r="S10" i="15"/>
  <c r="J26" i="8"/>
  <c r="K26" i="8" s="1"/>
  <c r="V24" i="17"/>
  <c r="V60" i="18"/>
  <c r="V54" i="18"/>
  <c r="V48" i="18"/>
  <c r="V36" i="18"/>
  <c r="V30" i="18"/>
  <c r="V24" i="18"/>
  <c r="W48" i="16"/>
  <c r="Y48" i="16" s="1"/>
  <c r="W48" i="4"/>
  <c r="Y48" i="4" s="1"/>
  <c r="W47" i="11"/>
  <c r="Y47" i="11" s="1"/>
  <c r="W45" i="8"/>
  <c r="Y45" i="8" s="1"/>
  <c r="W44" i="15"/>
  <c r="Y44" i="15" s="1"/>
  <c r="W44" i="9"/>
  <c r="Y44" i="9" s="1"/>
  <c r="V43" i="16"/>
  <c r="W43" i="10"/>
  <c r="Y43" i="10" s="1"/>
  <c r="V43" i="4"/>
  <c r="W39" i="14"/>
  <c r="Y39" i="14" s="1"/>
  <c r="W33" i="14"/>
  <c r="Y33" i="14" s="1"/>
  <c r="V20" i="4"/>
  <c r="W19" i="12"/>
  <c r="Y19" i="12" s="1"/>
  <c r="W50" i="6"/>
  <c r="Y50" i="6" s="1"/>
  <c r="J52" i="8"/>
  <c r="K52" i="8" s="1"/>
  <c r="S10" i="17"/>
  <c r="J58" i="8"/>
  <c r="K58" i="8" s="1"/>
  <c r="S10" i="4"/>
  <c r="W31" i="8"/>
  <c r="Y31" i="8" s="1"/>
  <c r="W27" i="17"/>
  <c r="Y27" i="17" s="1"/>
  <c r="V21" i="15"/>
  <c r="V27" i="18"/>
  <c r="V21" i="10"/>
  <c r="W35" i="4"/>
  <c r="Y35" i="4" s="1"/>
  <c r="S10" i="12"/>
  <c r="V46" i="12"/>
  <c r="AD46" i="12" s="1"/>
  <c r="V44" i="8"/>
  <c r="V43" i="15"/>
  <c r="AD43" i="15" s="1"/>
  <c r="V42" i="16"/>
  <c r="AD42" i="16" s="1"/>
  <c r="V38" i="8"/>
  <c r="AD38" i="8" s="1"/>
  <c r="W62" i="6"/>
  <c r="Y62" i="6" s="1"/>
  <c r="W18" i="4"/>
  <c r="Y18" i="4" s="1"/>
  <c r="W39" i="17"/>
  <c r="Y39" i="17" s="1"/>
  <c r="V42" i="8"/>
  <c r="V19" i="7"/>
  <c r="S10" i="6"/>
  <c r="J48" i="8"/>
  <c r="K48" i="8" s="1"/>
  <c r="W63" i="6"/>
  <c r="Y63" i="6" s="1"/>
  <c r="V62" i="13"/>
  <c r="V62" i="7"/>
  <c r="V61" i="14"/>
  <c r="W61" i="8"/>
  <c r="Y61" i="8" s="1"/>
  <c r="W60" i="15"/>
  <c r="Y60" i="15" s="1"/>
  <c r="W60" i="9"/>
  <c r="Y60" i="9" s="1"/>
  <c r="V59" i="16"/>
  <c r="V59" i="10"/>
  <c r="W59" i="4"/>
  <c r="Y59" i="4" s="1"/>
  <c r="V58" i="11"/>
  <c r="W58" i="5"/>
  <c r="Y58" i="5" s="1"/>
  <c r="V57" i="12"/>
  <c r="V35" i="11"/>
  <c r="AD35" i="11" s="1"/>
  <c r="V34" i="6"/>
  <c r="V32" i="14"/>
  <c r="AD32" i="14" s="1"/>
  <c r="V30" i="16"/>
  <c r="AD30" i="16" s="1"/>
  <c r="V30" i="10"/>
  <c r="W62" i="12"/>
  <c r="Y62" i="12" s="1"/>
  <c r="W29" i="16"/>
  <c r="Y29" i="16" s="1"/>
  <c r="V17" i="5"/>
  <c r="W29" i="10"/>
  <c r="Y29" i="10" s="1"/>
  <c r="W21" i="11"/>
  <c r="Y21" i="11" s="1"/>
  <c r="V20" i="12"/>
  <c r="V52" i="17"/>
  <c r="W40" i="17"/>
  <c r="Y40" i="17" s="1"/>
  <c r="W34" i="17"/>
  <c r="Y34" i="17" s="1"/>
  <c r="V28" i="17"/>
  <c r="V16" i="17"/>
  <c r="W58" i="18"/>
  <c r="Y58" i="18" s="1"/>
  <c r="V52" i="18"/>
  <c r="W63" i="11"/>
  <c r="Y63" i="11" s="1"/>
  <c r="H28" i="35"/>
  <c r="V17" i="14"/>
  <c r="W24" i="9"/>
  <c r="Y24" i="9" s="1"/>
  <c r="W18" i="10"/>
  <c r="Y18" i="10" s="1"/>
  <c r="V16" i="14"/>
  <c r="W56" i="17"/>
  <c r="Y56" i="17" s="1"/>
  <c r="V44" i="17"/>
  <c r="W38" i="17"/>
  <c r="Y38" i="17" s="1"/>
  <c r="W32" i="17"/>
  <c r="Y32" i="17" s="1"/>
  <c r="W26" i="17"/>
  <c r="Y26" i="17" s="1"/>
  <c r="V20" i="17"/>
  <c r="V62" i="18"/>
  <c r="W56" i="18"/>
  <c r="Y56" i="18" s="1"/>
  <c r="V44" i="18"/>
  <c r="W32" i="18"/>
  <c r="Y32" i="18" s="1"/>
  <c r="W26" i="18"/>
  <c r="Y26" i="18" s="1"/>
  <c r="W46" i="15"/>
  <c r="Y46" i="15" s="1"/>
  <c r="V46" i="9"/>
  <c r="V45" i="16"/>
  <c r="W45" i="10"/>
  <c r="Y45" i="10" s="1"/>
  <c r="V45" i="4"/>
  <c r="W44" i="11"/>
  <c r="Y44" i="11" s="1"/>
  <c r="W44" i="5"/>
  <c r="Y44" i="5" s="1"/>
  <c r="W43" i="12"/>
  <c r="Y43" i="12" s="1"/>
  <c r="W43" i="6"/>
  <c r="Y43" i="6" s="1"/>
  <c r="W42" i="13"/>
  <c r="Y42" i="13" s="1"/>
  <c r="V25" i="5"/>
  <c r="V60" i="17"/>
  <c r="W48" i="17"/>
  <c r="Y48" i="17" s="1"/>
  <c r="W42" i="11"/>
  <c r="Y42" i="11" s="1"/>
  <c r="W42" i="5"/>
  <c r="Y42" i="5" s="1"/>
  <c r="W37" i="16"/>
  <c r="Y37" i="16" s="1"/>
  <c r="V29" i="12"/>
  <c r="V23" i="6"/>
  <c r="V17" i="8"/>
  <c r="V29" i="11"/>
  <c r="V25" i="11"/>
  <c r="V17" i="11"/>
  <c r="V62" i="14"/>
  <c r="AD62" i="14" s="1"/>
  <c r="V61" i="15"/>
  <c r="V58" i="6"/>
  <c r="V56" i="8"/>
  <c r="V55" i="9"/>
  <c r="V54" i="16"/>
  <c r="W54" i="4"/>
  <c r="Y54" i="4" s="1"/>
  <c r="W53" i="11"/>
  <c r="Y53" i="11" s="1"/>
  <c r="V53" i="5"/>
  <c r="W52" i="12"/>
  <c r="Y52" i="12" s="1"/>
  <c r="V36" i="5"/>
  <c r="V29" i="8"/>
  <c r="V20" i="7"/>
  <c r="W27" i="15"/>
  <c r="Y27" i="15" s="1"/>
  <c r="V22" i="5"/>
  <c r="V21" i="8"/>
  <c r="W26" i="13"/>
  <c r="Y26" i="13" s="1"/>
  <c r="W28" i="12"/>
  <c r="Y28" i="12" s="1"/>
  <c r="V22" i="15"/>
  <c r="R1" i="13"/>
  <c r="AD32" i="10"/>
  <c r="V19" i="10"/>
  <c r="V39" i="5"/>
  <c r="W56" i="4"/>
  <c r="Y56" i="4" s="1"/>
  <c r="V51" i="9"/>
  <c r="V61" i="5"/>
  <c r="W57" i="9"/>
  <c r="Y57" i="9" s="1"/>
  <c r="J18" i="9"/>
  <c r="K18" i="9" s="1"/>
  <c r="V46" i="15"/>
  <c r="W46" i="9"/>
  <c r="Y46" i="9" s="1"/>
  <c r="W20" i="12"/>
  <c r="Y20" i="12" s="1"/>
  <c r="J50" i="17"/>
  <c r="K50" i="17" s="1"/>
  <c r="V62" i="16"/>
  <c r="V43" i="6"/>
  <c r="V42" i="13"/>
  <c r="W45" i="16"/>
  <c r="Y45" i="16" s="1"/>
  <c r="V63" i="9"/>
  <c r="V59" i="7"/>
  <c r="W58" i="14"/>
  <c r="Y58" i="14" s="1"/>
  <c r="V57" i="15"/>
  <c r="V55" i="11"/>
  <c r="V54" i="12"/>
  <c r="V54" i="6"/>
  <c r="V53" i="13"/>
  <c r="V53" i="7"/>
  <c r="V52" i="8"/>
  <c r="V50" i="16"/>
  <c r="AD50" i="16" s="1"/>
  <c r="V49" i="11"/>
  <c r="W43" i="11"/>
  <c r="Y43" i="11" s="1"/>
  <c r="W43" i="5"/>
  <c r="Y43" i="5" s="1"/>
  <c r="V38" i="5"/>
  <c r="V37" i="12"/>
  <c r="W37" i="6"/>
  <c r="Y37" i="6" s="1"/>
  <c r="W36" i="13"/>
  <c r="Y36" i="13" s="1"/>
  <c r="W40" i="15"/>
  <c r="Y40" i="15" s="1"/>
  <c r="W28" i="11"/>
  <c r="Y28" i="11" s="1"/>
  <c r="V47" i="13"/>
  <c r="W62" i="18"/>
  <c r="Y62" i="18" s="1"/>
  <c r="W61" i="17"/>
  <c r="Y61" i="17" s="1"/>
  <c r="J61" i="17"/>
  <c r="K61" i="17" s="1"/>
  <c r="J32" i="9"/>
  <c r="K32" i="9" s="1"/>
  <c r="V43" i="12"/>
  <c r="W22" i="16"/>
  <c r="Y22" i="16" s="1"/>
  <c r="V24" i="6"/>
  <c r="W62" i="4"/>
  <c r="Y62" i="4" s="1"/>
  <c r="J35" i="17"/>
  <c r="K35" i="17" s="1"/>
  <c r="J48" i="9"/>
  <c r="K48" i="9" s="1"/>
  <c r="J20" i="9"/>
  <c r="K20" i="9" s="1"/>
  <c r="W39" i="16"/>
  <c r="Y39" i="16" s="1"/>
  <c r="V18" i="10"/>
  <c r="V44" i="11"/>
  <c r="V40" i="9"/>
  <c r="V48" i="11"/>
  <c r="V41" i="13"/>
  <c r="V41" i="7"/>
  <c r="W40" i="14"/>
  <c r="Y40" i="14" s="1"/>
  <c r="V40" i="8"/>
  <c r="V39" i="15"/>
  <c r="V48" i="12"/>
  <c r="J52" i="9"/>
  <c r="K52" i="9" s="1"/>
  <c r="V23" i="14"/>
  <c r="V15" i="16"/>
  <c r="V56" i="14"/>
  <c r="AD56" i="14" s="1"/>
  <c r="V25" i="14"/>
  <c r="J27" i="17"/>
  <c r="K27" i="17" s="1"/>
  <c r="J49" i="17"/>
  <c r="K49" i="17" s="1"/>
  <c r="J62" i="9"/>
  <c r="K62" i="9" s="1"/>
  <c r="V20" i="14"/>
  <c r="W18" i="15"/>
  <c r="Y18" i="15" s="1"/>
  <c r="W52" i="6"/>
  <c r="Y52" i="6" s="1"/>
  <c r="W44" i="18"/>
  <c r="Y44" i="18" s="1"/>
  <c r="J60" i="17"/>
  <c r="K60" i="17" s="1"/>
  <c r="J31" i="9"/>
  <c r="K31" i="9" s="1"/>
  <c r="J46" i="17"/>
  <c r="K46" i="17" s="1"/>
  <c r="V26" i="9"/>
  <c r="V38" i="14"/>
  <c r="W15" i="5"/>
  <c r="Y15" i="5" s="1"/>
  <c r="W27" i="8"/>
  <c r="Y27" i="8" s="1"/>
  <c r="V50" i="4"/>
  <c r="J54" i="9"/>
  <c r="K54" i="9" s="1"/>
  <c r="J56" i="17"/>
  <c r="K56" i="17" s="1"/>
  <c r="W38" i="11"/>
  <c r="Y38" i="11" s="1"/>
  <c r="V44" i="5"/>
  <c r="W39" i="4"/>
  <c r="Y39" i="4" s="1"/>
  <c r="W45" i="4"/>
  <c r="Y45" i="4" s="1"/>
  <c r="W17" i="5"/>
  <c r="Y17" i="5" s="1"/>
  <c r="W44" i="17"/>
  <c r="Y44" i="17" s="1"/>
  <c r="J44" i="17"/>
  <c r="K44" i="17" s="1"/>
  <c r="V27" i="14"/>
  <c r="J26" i="17"/>
  <c r="K26" i="17" s="1"/>
  <c r="V45" i="10"/>
  <c r="V46" i="18"/>
  <c r="W40" i="18"/>
  <c r="Y40" i="18" s="1"/>
  <c r="V28" i="18"/>
  <c r="V22" i="18"/>
  <c r="W16" i="18"/>
  <c r="Y16" i="18" s="1"/>
  <c r="J41" i="9"/>
  <c r="K41" i="9" s="1"/>
  <c r="V28" i="14"/>
  <c r="V24" i="14"/>
  <c r="J55" i="9"/>
  <c r="K55" i="9" s="1"/>
  <c r="W20" i="17"/>
  <c r="Y20" i="17" s="1"/>
  <c r="W17" i="13"/>
  <c r="Y17" i="13" s="1"/>
  <c r="W22" i="15"/>
  <c r="Y22" i="15" s="1"/>
  <c r="V28" i="4"/>
  <c r="W22" i="8"/>
  <c r="Y22" i="8" s="1"/>
  <c r="W39" i="15"/>
  <c r="Y39" i="15" s="1"/>
  <c r="W40" i="8"/>
  <c r="Y40" i="8" s="1"/>
  <c r="V54" i="4"/>
  <c r="W52" i="18"/>
  <c r="Y52" i="18" s="1"/>
  <c r="V59" i="4"/>
  <c r="V24" i="9"/>
  <c r="V60" i="9"/>
  <c r="V42" i="5"/>
  <c r="V46" i="17"/>
  <c r="V40" i="17"/>
  <c r="W50" i="14"/>
  <c r="Y50" i="14" s="1"/>
  <c r="W50" i="8"/>
  <c r="Y50" i="8" s="1"/>
  <c r="W49" i="9"/>
  <c r="Y49" i="9" s="1"/>
  <c r="V48" i="16"/>
  <c r="W47" i="6"/>
  <c r="Y47" i="6" s="1"/>
  <c r="W27" i="11"/>
  <c r="Y27" i="11" s="1"/>
  <c r="W24" i="4"/>
  <c r="Y24" i="4" s="1"/>
  <c r="V44" i="15"/>
  <c r="V26" i="16"/>
  <c r="W22" i="18"/>
  <c r="Y22" i="18" s="1"/>
  <c r="W57" i="17"/>
  <c r="Y57" i="17" s="1"/>
  <c r="W43" i="16"/>
  <c r="Y43" i="16" s="1"/>
  <c r="V63" i="11"/>
  <c r="W59" i="9"/>
  <c r="Y59" i="9" s="1"/>
  <c r="W58" i="10"/>
  <c r="Y58" i="10" s="1"/>
  <c r="V56" i="7"/>
  <c r="V55" i="14"/>
  <c r="V54" i="15"/>
  <c r="V54" i="9"/>
  <c r="V31" i="13"/>
  <c r="W20" i="14"/>
  <c r="Y20" i="14" s="1"/>
  <c r="W51" i="17"/>
  <c r="Y51" i="17" s="1"/>
  <c r="W34" i="16"/>
  <c r="Y34" i="16" s="1"/>
  <c r="V18" i="15"/>
  <c r="W46" i="18"/>
  <c r="Y46" i="18" s="1"/>
  <c r="W61" i="14"/>
  <c r="Y61" i="14" s="1"/>
  <c r="V63" i="6"/>
  <c r="W15" i="6"/>
  <c r="Y15" i="6" s="1"/>
  <c r="V36" i="13"/>
  <c r="W16" i="7"/>
  <c r="Y16" i="7" s="1"/>
  <c r="W34" i="4"/>
  <c r="Y34" i="4" s="1"/>
  <c r="W22" i="4"/>
  <c r="Y22" i="4" s="1"/>
  <c r="W28" i="18"/>
  <c r="Y28" i="18" s="1"/>
  <c r="W28" i="17"/>
  <c r="Y28" i="17" s="1"/>
  <c r="V29" i="10"/>
  <c r="V24" i="7"/>
  <c r="V24" i="13"/>
  <c r="V60" i="15"/>
  <c r="W59" i="10"/>
  <c r="Y59" i="10" s="1"/>
  <c r="W60" i="13"/>
  <c r="Y60" i="13" s="1"/>
  <c r="V33" i="10"/>
  <c r="W26" i="5"/>
  <c r="Y26" i="5" s="1"/>
  <c r="W21" i="5"/>
  <c r="Y21" i="5" s="1"/>
  <c r="W54" i="16"/>
  <c r="Y54" i="16" s="1"/>
  <c r="V27" i="5"/>
  <c r="W56" i="8"/>
  <c r="Y56" i="8" s="1"/>
  <c r="V22" i="13"/>
  <c r="V23" i="13"/>
  <c r="AD23" i="13" s="1"/>
  <c r="V37" i="6"/>
  <c r="W37" i="12"/>
  <c r="Y37" i="12" s="1"/>
  <c r="V49" i="7"/>
  <c r="W45" i="12"/>
  <c r="Y45" i="12" s="1"/>
  <c r="V41" i="11"/>
  <c r="V39" i="7"/>
  <c r="AD39" i="7" s="1"/>
  <c r="V35" i="13"/>
  <c r="AD35" i="13" s="1"/>
  <c r="V35" i="7"/>
  <c r="AD35" i="7" s="1"/>
  <c r="W41" i="13"/>
  <c r="Y41" i="13" s="1"/>
  <c r="V22" i="9"/>
  <c r="V21" i="13"/>
  <c r="V61" i="8"/>
  <c r="W19" i="17"/>
  <c r="Y19" i="17" s="1"/>
  <c r="V37" i="18"/>
  <c r="V45" i="11"/>
  <c r="W35" i="6"/>
  <c r="Y35" i="6" s="1"/>
  <c r="V16" i="16"/>
  <c r="W53" i="5"/>
  <c r="Y53" i="5" s="1"/>
  <c r="W29" i="14"/>
  <c r="Y29" i="14" s="1"/>
  <c r="V15" i="10"/>
  <c r="W58" i="11"/>
  <c r="Y58" i="11" s="1"/>
  <c r="V44" i="9"/>
  <c r="W32" i="9"/>
  <c r="Y32" i="9" s="1"/>
  <c r="V45" i="8"/>
  <c r="W55" i="9"/>
  <c r="Y55" i="9" s="1"/>
  <c r="W59" i="16"/>
  <c r="Y59" i="16" s="1"/>
  <c r="W62" i="13"/>
  <c r="Y62" i="13" s="1"/>
  <c r="V28" i="5"/>
  <c r="V19" i="6"/>
  <c r="V17" i="15"/>
  <c r="V42" i="17"/>
  <c r="V36" i="17"/>
  <c r="V63" i="8"/>
  <c r="W40" i="10"/>
  <c r="Y40" i="10" s="1"/>
  <c r="W39" i="11"/>
  <c r="Y39" i="11" s="1"/>
  <c r="W37" i="8"/>
  <c r="Y37" i="8" s="1"/>
  <c r="W20" i="13"/>
  <c r="Y20" i="13" s="1"/>
  <c r="W41" i="7"/>
  <c r="Y41" i="7" s="1"/>
  <c r="W16" i="17"/>
  <c r="Y16" i="17" s="1"/>
  <c r="V29" i="6"/>
  <c r="V27" i="6"/>
  <c r="V19" i="8"/>
  <c r="V29" i="7"/>
  <c r="V29" i="13"/>
  <c r="V33" i="7"/>
  <c r="W19" i="11"/>
  <c r="Y19" i="11" s="1"/>
  <c r="V48" i="4"/>
  <c r="V23" i="5"/>
  <c r="V28" i="7"/>
  <c r="V27" i="7"/>
  <c r="V42" i="7"/>
  <c r="V41" i="14"/>
  <c r="W45" i="17"/>
  <c r="Y45" i="17" s="1"/>
  <c r="V29" i="16"/>
  <c r="V18" i="16"/>
  <c r="V18" i="8"/>
  <c r="V29" i="9"/>
  <c r="V17" i="10"/>
  <c r="V46" i="14"/>
  <c r="AD46" i="14" s="1"/>
  <c r="V46" i="8"/>
  <c r="AD46" i="8" s="1"/>
  <c r="V18" i="5"/>
  <c r="W18" i="5"/>
  <c r="Y18" i="5" s="1"/>
  <c r="W58" i="4"/>
  <c r="Y58" i="4" s="1"/>
  <c r="V58" i="4"/>
  <c r="V53" i="10"/>
  <c r="W53" i="10"/>
  <c r="Y53" i="10" s="1"/>
  <c r="V52" i="5"/>
  <c r="W52" i="5"/>
  <c r="Y52" i="5" s="1"/>
  <c r="W23" i="9"/>
  <c r="Y23" i="9" s="1"/>
  <c r="V23" i="9"/>
  <c r="W16" i="9"/>
  <c r="Y16" i="9" s="1"/>
  <c r="V16" i="9"/>
  <c r="V47" i="12"/>
  <c r="W47" i="12"/>
  <c r="Y47" i="12" s="1"/>
  <c r="W46" i="13"/>
  <c r="Y46" i="13" s="1"/>
  <c r="V46" i="13"/>
  <c r="V46" i="7"/>
  <c r="W46" i="7"/>
  <c r="Y46" i="7" s="1"/>
  <c r="V45" i="14"/>
  <c r="W45" i="14"/>
  <c r="Y45" i="14" s="1"/>
  <c r="V61" i="13"/>
  <c r="W61" i="13"/>
  <c r="Y61" i="13" s="1"/>
  <c r="V61" i="7"/>
  <c r="W61" i="7"/>
  <c r="Y61" i="7" s="1"/>
  <c r="V60" i="8"/>
  <c r="W60" i="8"/>
  <c r="Y60" i="8" s="1"/>
  <c r="W59" i="15"/>
  <c r="Y59" i="15" s="1"/>
  <c r="V59" i="15"/>
  <c r="V59" i="9"/>
  <c r="W17" i="9"/>
  <c r="Y17" i="9" s="1"/>
  <c r="V17" i="9"/>
  <c r="W26" i="8"/>
  <c r="Y26" i="8" s="1"/>
  <c r="V26" i="8"/>
  <c r="W55" i="8"/>
  <c r="Y55" i="8" s="1"/>
  <c r="V55" i="8"/>
  <c r="W53" i="16"/>
  <c r="Y53" i="16" s="1"/>
  <c r="V53" i="16"/>
  <c r="W52" i="11"/>
  <c r="Y52" i="11" s="1"/>
  <c r="V52" i="11"/>
  <c r="V32" i="12"/>
  <c r="W32" i="12"/>
  <c r="Y32" i="12" s="1"/>
  <c r="V24" i="16"/>
  <c r="W24" i="16"/>
  <c r="Y24" i="16" s="1"/>
  <c r="V21" i="16"/>
  <c r="W21" i="16"/>
  <c r="Y21" i="16" s="1"/>
  <c r="R64" i="16"/>
  <c r="V62" i="11"/>
  <c r="W62" i="11"/>
  <c r="Y62" i="11" s="1"/>
  <c r="V62" i="5"/>
  <c r="W62" i="5"/>
  <c r="Y62" i="5" s="1"/>
  <c r="W33" i="4"/>
  <c r="Y33" i="4" s="1"/>
  <c r="V33" i="4"/>
  <c r="W24" i="8"/>
  <c r="Y24" i="8" s="1"/>
  <c r="V24" i="8"/>
  <c r="R64" i="14"/>
  <c r="W30" i="14"/>
  <c r="Y30" i="14" s="1"/>
  <c r="V20" i="5"/>
  <c r="W20" i="5"/>
  <c r="Y20" i="5" s="1"/>
  <c r="V28" i="6"/>
  <c r="W28" i="6"/>
  <c r="Y28" i="6" s="1"/>
  <c r="W57" i="6"/>
  <c r="Y57" i="6" s="1"/>
  <c r="V57" i="6"/>
  <c r="W22" i="14"/>
  <c r="Y22" i="14" s="1"/>
  <c r="V22" i="14"/>
  <c r="V21" i="14"/>
  <c r="W21" i="14"/>
  <c r="Y21" i="14" s="1"/>
  <c r="W54" i="9"/>
  <c r="Y54" i="9" s="1"/>
  <c r="W20" i="18"/>
  <c r="Y20" i="18" s="1"/>
  <c r="V20" i="18"/>
  <c r="W63" i="4"/>
  <c r="Y63" i="4" s="1"/>
  <c r="V63" i="4"/>
  <c r="V34" i="14"/>
  <c r="V25" i="17"/>
  <c r="W25" i="17"/>
  <c r="Y25" i="17" s="1"/>
  <c r="V61" i="18"/>
  <c r="W61" i="18"/>
  <c r="Y61" i="18" s="1"/>
  <c r="W55" i="18"/>
  <c r="Y55" i="18" s="1"/>
  <c r="V55" i="18"/>
  <c r="W49" i="18"/>
  <c r="Y49" i="18" s="1"/>
  <c r="V49" i="18"/>
  <c r="W43" i="18"/>
  <c r="Y43" i="18" s="1"/>
  <c r="V43" i="18"/>
  <c r="V31" i="18"/>
  <c r="W31" i="18"/>
  <c r="Y31" i="18" s="1"/>
  <c r="Q64" i="5"/>
  <c r="W16" i="5"/>
  <c r="Y16" i="5" s="1"/>
  <c r="V16" i="5"/>
  <c r="R64" i="13"/>
  <c r="W19" i="13"/>
  <c r="Y19" i="13" s="1"/>
  <c r="V19" i="13"/>
  <c r="V18" i="12"/>
  <c r="W18" i="12"/>
  <c r="Y18" i="12" s="1"/>
  <c r="W17" i="15"/>
  <c r="Y17" i="15" s="1"/>
  <c r="W37" i="17"/>
  <c r="Y37" i="17" s="1"/>
  <c r="V37" i="17"/>
  <c r="V37" i="9"/>
  <c r="W37" i="9"/>
  <c r="Y37" i="9" s="1"/>
  <c r="V36" i="16"/>
  <c r="W36" i="16"/>
  <c r="Y36" i="16" s="1"/>
  <c r="V20" i="11"/>
  <c r="W20" i="11"/>
  <c r="Y20" i="11" s="1"/>
  <c r="Q64" i="11"/>
  <c r="V22" i="11"/>
  <c r="W22" i="11"/>
  <c r="Y22" i="11" s="1"/>
  <c r="W40" i="4"/>
  <c r="Y40" i="4" s="1"/>
  <c r="V40" i="4"/>
  <c r="V38" i="13"/>
  <c r="W38" i="13"/>
  <c r="Y38" i="13" s="1"/>
  <c r="W38" i="7"/>
  <c r="Y38" i="7" s="1"/>
  <c r="V38" i="7"/>
  <c r="V40" i="10"/>
  <c r="V44" i="4"/>
  <c r="W44" i="4"/>
  <c r="Y44" i="4" s="1"/>
  <c r="W41" i="8"/>
  <c r="Y41" i="8" s="1"/>
  <c r="V41" i="8"/>
  <c r="W20" i="8"/>
  <c r="Y20" i="8" s="1"/>
  <c r="R64" i="8"/>
  <c r="V20" i="8"/>
  <c r="V51" i="13"/>
  <c r="W51" i="13"/>
  <c r="Y51" i="13" s="1"/>
  <c r="V56" i="13"/>
  <c r="W56" i="13"/>
  <c r="Y56" i="13" s="1"/>
  <c r="V53" i="4"/>
  <c r="W53" i="4"/>
  <c r="Y53" i="4" s="1"/>
  <c r="V25" i="7"/>
  <c r="W25" i="7"/>
  <c r="Y25" i="7" s="1"/>
  <c r="V18" i="7"/>
  <c r="W18" i="7"/>
  <c r="Y18" i="7" s="1"/>
  <c r="V44" i="16"/>
  <c r="W44" i="16"/>
  <c r="Y44" i="16" s="1"/>
  <c r="V44" i="10"/>
  <c r="W44" i="10"/>
  <c r="Y44" i="10" s="1"/>
  <c r="R64" i="5"/>
  <c r="V29" i="14"/>
  <c r="V18" i="14"/>
  <c r="V27" i="16"/>
  <c r="V16" i="6"/>
  <c r="V18" i="9"/>
  <c r="V60" i="14"/>
  <c r="W48" i="11"/>
  <c r="Y48" i="11" s="1"/>
  <c r="V48" i="17"/>
  <c r="W63" i="15"/>
  <c r="Y63" i="15" s="1"/>
  <c r="V58" i="10"/>
  <c r="W56" i="7"/>
  <c r="Y56" i="7" s="1"/>
  <c r="W54" i="15"/>
  <c r="Y54" i="15" s="1"/>
  <c r="V50" i="14"/>
  <c r="V50" i="8"/>
  <c r="V49" i="9"/>
  <c r="V43" i="11"/>
  <c r="V43" i="5"/>
  <c r="V39" i="11"/>
  <c r="V30" i="14"/>
  <c r="V27" i="12"/>
  <c r="V42" i="18"/>
  <c r="V57" i="5"/>
  <c r="V56" i="6"/>
  <c r="V47" i="11"/>
  <c r="V47" i="5"/>
  <c r="V45" i="13"/>
  <c r="AD45" i="13" s="1"/>
  <c r="V42" i="6"/>
  <c r="V38" i="12"/>
  <c r="V33" i="9"/>
  <c r="AD33" i="9" s="1"/>
  <c r="V27" i="10"/>
  <c r="V20" i="10"/>
  <c r="V58" i="17"/>
  <c r="V60" i="6"/>
  <c r="W56" i="5"/>
  <c r="Y56" i="5" s="1"/>
  <c r="V45" i="7"/>
  <c r="V44" i="14"/>
  <c r="AD44" i="14" s="1"/>
  <c r="V37" i="7"/>
  <c r="V18" i="6"/>
  <c r="V25" i="10"/>
  <c r="V25" i="16"/>
  <c r="V58" i="18"/>
  <c r="V63" i="7"/>
  <c r="AD63" i="7" s="1"/>
  <c r="V56" i="16"/>
  <c r="V48" i="14"/>
  <c r="V48" i="8"/>
  <c r="V47" i="15"/>
  <c r="V42" i="10"/>
  <c r="V42" i="4"/>
  <c r="AD42" i="4" s="1"/>
  <c r="V38" i="10"/>
  <c r="V35" i="15"/>
  <c r="V33" i="13"/>
  <c r="AD33" i="13" s="1"/>
  <c r="Q64" i="13"/>
  <c r="V24" i="12"/>
  <c r="V27" i="15"/>
  <c r="V24" i="11"/>
  <c r="V18" i="11"/>
  <c r="V62" i="17"/>
  <c r="V60" i="16"/>
  <c r="V60" i="10"/>
  <c r="AD60" i="10" s="1"/>
  <c r="W55" i="16"/>
  <c r="Y55" i="16" s="1"/>
  <c r="W52" i="7"/>
  <c r="Y52" i="7" s="1"/>
  <c r="V44" i="12"/>
  <c r="V40" i="12"/>
  <c r="V37" i="11"/>
  <c r="V32" i="8"/>
  <c r="V28" i="16"/>
  <c r="V20" i="6"/>
  <c r="V25" i="8"/>
  <c r="R64" i="9"/>
  <c r="V19" i="9"/>
  <c r="V16" i="12"/>
  <c r="V32" i="17"/>
  <c r="V26" i="17"/>
  <c r="V50" i="18"/>
  <c r="V32" i="18"/>
  <c r="V26" i="18"/>
  <c r="W51" i="8"/>
  <c r="Y51" i="8" s="1"/>
  <c r="V48" i="6"/>
  <c r="V41" i="15"/>
  <c r="V37" i="10"/>
  <c r="V26" i="13"/>
  <c r="V26" i="12"/>
  <c r="V52" i="12"/>
  <c r="R64" i="4"/>
  <c r="V29" i="5"/>
  <c r="V28" i="13"/>
  <c r="V28" i="12"/>
  <c r="V47" i="6"/>
  <c r="W44" i="7"/>
  <c r="Y44" i="7" s="1"/>
  <c r="AD44" i="7" s="1"/>
  <c r="V42" i="11"/>
  <c r="V34" i="17"/>
  <c r="V59" i="13"/>
  <c r="V52" i="6"/>
  <c r="V35" i="9"/>
  <c r="V34" i="5"/>
  <c r="V56" i="17"/>
  <c r="Q64" i="7"/>
  <c r="V40" i="14"/>
  <c r="W37" i="15"/>
  <c r="Y37" i="15" s="1"/>
  <c r="V22" i="7"/>
  <c r="V18" i="13"/>
  <c r="W36" i="11"/>
  <c r="Y36" i="11" s="1"/>
  <c r="V21" i="11"/>
  <c r="V38" i="17"/>
  <c r="V18" i="18"/>
  <c r="V56" i="12"/>
  <c r="V54" i="5"/>
  <c r="W46" i="11"/>
  <c r="Y46" i="11" s="1"/>
  <c r="V35" i="12"/>
  <c r="V33" i="5"/>
  <c r="V31" i="9"/>
  <c r="AD31" i="9" s="1"/>
  <c r="V57" i="18"/>
  <c r="V40" i="18"/>
  <c r="V63" i="13"/>
  <c r="V58" i="12"/>
  <c r="AD58" i="12" s="1"/>
  <c r="V55" i="13"/>
  <c r="V37" i="13"/>
  <c r="Q64" i="4"/>
  <c r="V15" i="6"/>
  <c r="V56" i="18"/>
  <c r="W42" i="7"/>
  <c r="Y42" i="7" s="1"/>
  <c r="W38" i="5"/>
  <c r="Y38" i="5" s="1"/>
  <c r="W34" i="13"/>
  <c r="V61" i="11"/>
  <c r="V55" i="7"/>
  <c r="V53" i="11"/>
  <c r="V50" i="12"/>
  <c r="V40" i="6"/>
  <c r="AD40" i="6" s="1"/>
  <c r="AD38" i="4"/>
  <c r="V26" i="7"/>
  <c r="V22" i="12"/>
  <c r="V30" i="17"/>
  <c r="V16" i="18"/>
  <c r="W60" i="7"/>
  <c r="Y60" i="7" s="1"/>
  <c r="V58" i="5"/>
  <c r="W48" i="5"/>
  <c r="Y48" i="5" s="1"/>
  <c r="W40" i="11"/>
  <c r="Y40" i="11" s="1"/>
  <c r="W38" i="15"/>
  <c r="Y38" i="15" s="1"/>
  <c r="J58" i="5"/>
  <c r="K58" i="5" s="1"/>
  <c r="J52" i="6"/>
  <c r="K52" i="6" s="1"/>
  <c r="J17" i="10"/>
  <c r="K17" i="10" s="1"/>
  <c r="J48" i="10"/>
  <c r="K48" i="10" s="1"/>
  <c r="J27" i="8"/>
  <c r="K27" i="8" s="1"/>
  <c r="J48" i="7"/>
  <c r="K48" i="7" s="1"/>
  <c r="J62" i="16"/>
  <c r="K62" i="16" s="1"/>
  <c r="J22" i="7"/>
  <c r="K22" i="7" s="1"/>
  <c r="J41" i="5"/>
  <c r="K41" i="5" s="1"/>
  <c r="J25" i="17"/>
  <c r="K25" i="17" s="1"/>
  <c r="J51" i="7"/>
  <c r="K51" i="7" s="1"/>
  <c r="J60" i="7"/>
  <c r="K60" i="7" s="1"/>
  <c r="J60" i="8"/>
  <c r="K60" i="8" s="1"/>
  <c r="J61" i="11"/>
  <c r="K61" i="11" s="1"/>
  <c r="J26" i="10"/>
  <c r="K26" i="10" s="1"/>
  <c r="J40" i="15"/>
  <c r="K40" i="15" s="1"/>
  <c r="J18" i="14"/>
  <c r="K18" i="14" s="1"/>
  <c r="J49" i="12"/>
  <c r="K49" i="12" s="1"/>
  <c r="J32" i="12"/>
  <c r="K32" i="12" s="1"/>
  <c r="J43" i="12"/>
  <c r="K43" i="12" s="1"/>
  <c r="J27" i="6"/>
  <c r="K27" i="6" s="1"/>
  <c r="J29" i="8"/>
  <c r="K29" i="8" s="1"/>
  <c r="J33" i="17"/>
  <c r="K33" i="17" s="1"/>
  <c r="J37" i="16"/>
  <c r="K37" i="16" s="1"/>
  <c r="J43" i="16"/>
  <c r="K43" i="16" s="1"/>
  <c r="J53" i="14"/>
  <c r="K53" i="14" s="1"/>
  <c r="J52" i="4"/>
  <c r="K52" i="4" s="1"/>
  <c r="J17" i="4"/>
  <c r="K17" i="4" s="1"/>
  <c r="J20" i="4"/>
  <c r="K20" i="4" s="1"/>
  <c r="J28" i="11"/>
  <c r="K28" i="11" s="1"/>
  <c r="J48" i="11"/>
  <c r="K48" i="11" s="1"/>
  <c r="J21" i="11"/>
  <c r="K21" i="11" s="1"/>
  <c r="J50" i="9"/>
  <c r="K50" i="9" s="1"/>
  <c r="J24" i="15"/>
  <c r="K24" i="15" s="1"/>
  <c r="J46" i="11"/>
  <c r="K46" i="11" s="1"/>
  <c r="J25" i="13"/>
  <c r="K25" i="13" s="1"/>
  <c r="J24" i="4"/>
  <c r="K24" i="4" s="1"/>
  <c r="J48" i="17"/>
  <c r="K48" i="17" s="1"/>
  <c r="J35" i="16"/>
  <c r="K35" i="16" s="1"/>
  <c r="J15" i="6"/>
  <c r="K15" i="6" s="1"/>
  <c r="J31" i="15"/>
  <c r="K31" i="15" s="1"/>
  <c r="J32" i="13"/>
  <c r="K32" i="13" s="1"/>
  <c r="J52" i="13"/>
  <c r="K52" i="13" s="1"/>
  <c r="J26" i="4"/>
  <c r="K26" i="4" s="1"/>
  <c r="J20" i="16"/>
  <c r="K20" i="16" s="1"/>
  <c r="J54" i="13"/>
  <c r="K54" i="13" s="1"/>
  <c r="J38" i="14"/>
  <c r="K38" i="14" s="1"/>
  <c r="J46" i="4"/>
  <c r="K46" i="4" s="1"/>
  <c r="J63" i="9"/>
  <c r="K63" i="9" s="1"/>
  <c r="J60" i="13"/>
  <c r="K60" i="13" s="1"/>
  <c r="J23" i="10"/>
  <c r="K23" i="10" s="1"/>
  <c r="J57" i="10"/>
  <c r="K57" i="10" s="1"/>
  <c r="J27" i="5"/>
  <c r="K27" i="5" s="1"/>
  <c r="J56" i="11"/>
  <c r="K56" i="11" s="1"/>
  <c r="J55" i="4"/>
  <c r="K55" i="4" s="1"/>
  <c r="J30" i="15"/>
  <c r="K30" i="15" s="1"/>
  <c r="J47" i="17"/>
  <c r="K47" i="17" s="1"/>
  <c r="J59" i="7"/>
  <c r="K59" i="7" s="1"/>
  <c r="J60" i="6"/>
  <c r="K60" i="6" s="1"/>
  <c r="J19" i="10"/>
  <c r="K19" i="10" s="1"/>
  <c r="J58" i="7"/>
  <c r="K58" i="7" s="1"/>
  <c r="J44" i="7"/>
  <c r="K44" i="7" s="1"/>
  <c r="J62" i="8"/>
  <c r="K62" i="8" s="1"/>
  <c r="J41" i="8"/>
  <c r="K41" i="8" s="1"/>
  <c r="J60" i="5"/>
  <c r="K60" i="5" s="1"/>
  <c r="J30" i="10"/>
  <c r="K30" i="10" s="1"/>
  <c r="J55" i="11"/>
  <c r="K55" i="11" s="1"/>
  <c r="J44" i="4"/>
  <c r="K44" i="4" s="1"/>
  <c r="J46" i="15"/>
  <c r="K46" i="15" s="1"/>
  <c r="J61" i="12"/>
  <c r="K61" i="12" s="1"/>
  <c r="J60" i="12"/>
  <c r="K60" i="12" s="1"/>
  <c r="J59" i="12"/>
  <c r="K59" i="12" s="1"/>
  <c r="J21" i="6"/>
  <c r="K21" i="6" s="1"/>
  <c r="J45" i="13"/>
  <c r="K45" i="13" s="1"/>
  <c r="J32" i="17"/>
  <c r="K32" i="17" s="1"/>
  <c r="J47" i="16"/>
  <c r="K47" i="16" s="1"/>
  <c r="J44" i="16"/>
  <c r="K44" i="16" s="1"/>
  <c r="J21" i="4"/>
  <c r="K21" i="4" s="1"/>
  <c r="J45" i="14"/>
  <c r="K45" i="14" s="1"/>
  <c r="J30" i="11"/>
  <c r="K30" i="11" s="1"/>
  <c r="J34" i="11"/>
  <c r="K34" i="11" s="1"/>
  <c r="J17" i="9"/>
  <c r="K17" i="9" s="1"/>
  <c r="J59" i="9"/>
  <c r="K59" i="9" s="1"/>
  <c r="J34" i="15"/>
  <c r="K34" i="15" s="1"/>
  <c r="J15" i="4"/>
  <c r="K15" i="4" s="1"/>
  <c r="J57" i="11"/>
  <c r="K57" i="11" s="1"/>
  <c r="J23" i="6"/>
  <c r="K23" i="6" s="1"/>
  <c r="J62" i="13"/>
  <c r="K62" i="13" s="1"/>
  <c r="J29" i="13"/>
  <c r="K29" i="13" s="1"/>
  <c r="J20" i="14"/>
  <c r="K20" i="14" s="1"/>
  <c r="J49" i="15"/>
  <c r="K49" i="15" s="1"/>
  <c r="J27" i="11"/>
  <c r="K27" i="11" s="1"/>
  <c r="J19" i="4"/>
  <c r="K19" i="4" s="1"/>
  <c r="J51" i="17"/>
  <c r="K51" i="17" s="1"/>
  <c r="J45" i="10"/>
  <c r="K45" i="10" s="1"/>
  <c r="J37" i="5"/>
  <c r="K37" i="5" s="1"/>
  <c r="J24" i="9"/>
  <c r="K24" i="9" s="1"/>
  <c r="J40" i="11"/>
  <c r="K40" i="11" s="1"/>
  <c r="J38" i="5"/>
  <c r="K38" i="5" s="1"/>
  <c r="J39" i="4"/>
  <c r="K39" i="4" s="1"/>
  <c r="J42" i="6"/>
  <c r="K42" i="6" s="1"/>
  <c r="J19" i="6"/>
  <c r="K19" i="6" s="1"/>
  <c r="J33" i="10"/>
  <c r="K33" i="10" s="1"/>
  <c r="J47" i="10"/>
  <c r="K47" i="10" s="1"/>
  <c r="J44" i="9"/>
  <c r="K44" i="9" s="1"/>
  <c r="J16" i="9"/>
  <c r="K16" i="9" s="1"/>
  <c r="J35" i="4"/>
  <c r="K35" i="4" s="1"/>
  <c r="J63" i="5"/>
  <c r="K63" i="5" s="1"/>
  <c r="J44" i="5"/>
  <c r="K44" i="5" s="1"/>
  <c r="J56" i="6"/>
  <c r="K56" i="6" s="1"/>
  <c r="J38" i="10"/>
  <c r="K38" i="10" s="1"/>
  <c r="J63" i="10"/>
  <c r="K63" i="10" s="1"/>
  <c r="J43" i="9"/>
  <c r="K43" i="9" s="1"/>
  <c r="J16" i="8"/>
  <c r="K16" i="8" s="1"/>
  <c r="J33" i="16"/>
  <c r="K33" i="16" s="1"/>
  <c r="J50" i="16"/>
  <c r="K50" i="16" s="1"/>
  <c r="J44" i="15"/>
  <c r="K44" i="15" s="1"/>
  <c r="J50" i="5"/>
  <c r="K50" i="5" s="1"/>
  <c r="J53" i="5"/>
  <c r="K53" i="5" s="1"/>
  <c r="J19" i="14"/>
  <c r="K19" i="14" s="1"/>
  <c r="J16" i="14"/>
  <c r="K16" i="14" s="1"/>
  <c r="J51" i="13"/>
  <c r="K51" i="13" s="1"/>
  <c r="J34" i="9"/>
  <c r="K34" i="9" s="1"/>
  <c r="J36" i="5"/>
  <c r="K36" i="5" s="1"/>
  <c r="J49" i="11"/>
  <c r="K49" i="11" s="1"/>
  <c r="J34" i="17"/>
  <c r="K34" i="17" s="1"/>
  <c r="J25" i="5"/>
  <c r="K25" i="5" s="1"/>
  <c r="J57" i="9"/>
  <c r="K57" i="9" s="1"/>
  <c r="J50" i="4"/>
  <c r="K50" i="4" s="1"/>
  <c r="J17" i="13"/>
  <c r="K17" i="13" s="1"/>
  <c r="J50" i="11"/>
  <c r="K50" i="11" s="1"/>
  <c r="J22" i="16"/>
  <c r="K22" i="16" s="1"/>
  <c r="J33" i="9"/>
  <c r="K33" i="9" s="1"/>
  <c r="J43" i="10"/>
  <c r="K43" i="10" s="1"/>
  <c r="J28" i="6"/>
  <c r="K28" i="6" s="1"/>
  <c r="J43" i="13"/>
  <c r="K43" i="13" s="1"/>
  <c r="J51" i="5"/>
  <c r="K51" i="5" s="1"/>
  <c r="J62" i="5"/>
  <c r="K62" i="5" s="1"/>
  <c r="J31" i="4"/>
  <c r="K31" i="4" s="1"/>
  <c r="J21" i="16"/>
  <c r="K21" i="16" s="1"/>
  <c r="J18" i="6"/>
  <c r="K18" i="6" s="1"/>
  <c r="J25" i="15"/>
  <c r="K25" i="15" s="1"/>
  <c r="J15" i="9"/>
  <c r="K15" i="9" s="1"/>
  <c r="J49" i="9"/>
  <c r="K49" i="9" s="1"/>
  <c r="J53" i="11"/>
  <c r="K53" i="11" s="1"/>
  <c r="J36" i="17"/>
  <c r="K36" i="17" s="1"/>
  <c r="J62" i="4"/>
  <c r="K62" i="4" s="1"/>
  <c r="J34" i="4"/>
  <c r="K34" i="4" s="1"/>
  <c r="J43" i="4"/>
  <c r="K43" i="4" s="1"/>
  <c r="J34" i="14"/>
  <c r="K34" i="14" s="1"/>
  <c r="J60" i="16"/>
  <c r="K60" i="16" s="1"/>
  <c r="J59" i="17"/>
  <c r="K59" i="17" s="1"/>
  <c r="J31" i="17"/>
  <c r="K31" i="17" s="1"/>
  <c r="J29" i="6"/>
  <c r="K29" i="6" s="1"/>
  <c r="J54" i="12"/>
  <c r="K54" i="12" s="1"/>
  <c r="J44" i="12"/>
  <c r="K44" i="12" s="1"/>
  <c r="J35" i="12"/>
  <c r="K35" i="12" s="1"/>
  <c r="J17" i="16"/>
  <c r="K17" i="16" s="1"/>
  <c r="J45" i="5"/>
  <c r="K45" i="5" s="1"/>
  <c r="J40" i="5"/>
  <c r="K40" i="5" s="1"/>
  <c r="J44" i="8"/>
  <c r="K44" i="8" s="1"/>
  <c r="J25" i="8"/>
  <c r="K25" i="8" s="1"/>
  <c r="J40" i="14"/>
  <c r="K40" i="14" s="1"/>
  <c r="J33" i="7"/>
  <c r="K33" i="7" s="1"/>
  <c r="J46" i="6"/>
  <c r="K46" i="6" s="1"/>
  <c r="J50" i="15"/>
  <c r="K50" i="15" s="1"/>
  <c r="J63" i="4"/>
  <c r="K63" i="4" s="1"/>
  <c r="J51" i="11"/>
  <c r="K51" i="11" s="1"/>
  <c r="J46" i="13"/>
  <c r="K46" i="13" s="1"/>
  <c r="J45" i="6"/>
  <c r="K45" i="6" s="1"/>
  <c r="J21" i="10"/>
  <c r="K21" i="10" s="1"/>
  <c r="J42" i="10"/>
  <c r="K42" i="10" s="1"/>
  <c r="J53" i="10"/>
  <c r="K53" i="10" s="1"/>
  <c r="J60" i="10"/>
  <c r="K60" i="10" s="1"/>
  <c r="J60" i="9"/>
  <c r="K60" i="9" s="1"/>
  <c r="J22" i="8"/>
  <c r="K22" i="8" s="1"/>
  <c r="J42" i="7"/>
  <c r="K42" i="7" s="1"/>
  <c r="J39" i="5"/>
  <c r="K39" i="5" s="1"/>
  <c r="J20" i="5"/>
  <c r="K20" i="5" s="1"/>
  <c r="J18" i="13"/>
  <c r="K18" i="13" s="1"/>
  <c r="J23" i="17"/>
  <c r="K23" i="17" s="1"/>
  <c r="J31" i="7"/>
  <c r="K31" i="7" s="1"/>
  <c r="J41" i="7"/>
  <c r="K41" i="7" s="1"/>
  <c r="J55" i="7"/>
  <c r="K55" i="7" s="1"/>
  <c r="J36" i="8"/>
  <c r="K36" i="8" s="1"/>
  <c r="J55" i="8"/>
  <c r="K55" i="8" s="1"/>
  <c r="J49" i="8"/>
  <c r="K49" i="8" s="1"/>
  <c r="J44" i="11"/>
  <c r="K44" i="11" s="1"/>
  <c r="J18" i="10"/>
  <c r="K18" i="10" s="1"/>
  <c r="J18" i="7"/>
  <c r="K18" i="7" s="1"/>
  <c r="J28" i="5"/>
  <c r="K28" i="5" s="1"/>
  <c r="J55" i="15"/>
  <c r="K55" i="15" s="1"/>
  <c r="J59" i="8"/>
  <c r="K59" i="8" s="1"/>
  <c r="J29" i="15"/>
  <c r="K29" i="15" s="1"/>
  <c r="J39" i="12"/>
  <c r="K39" i="12" s="1"/>
  <c r="J53" i="12"/>
  <c r="K53" i="12" s="1"/>
  <c r="J38" i="12"/>
  <c r="K38" i="12" s="1"/>
  <c r="J48" i="12"/>
  <c r="K48" i="12" s="1"/>
  <c r="J36" i="12"/>
  <c r="K36" i="12" s="1"/>
  <c r="J40" i="12"/>
  <c r="K40" i="12" s="1"/>
  <c r="J37" i="12"/>
  <c r="K37" i="12" s="1"/>
  <c r="J55" i="12"/>
  <c r="K55" i="12" s="1"/>
  <c r="J22" i="12"/>
  <c r="K22" i="12" s="1"/>
  <c r="J16" i="6"/>
  <c r="K16" i="6" s="1"/>
  <c r="J19" i="9"/>
  <c r="K19" i="9" s="1"/>
  <c r="J42" i="15"/>
  <c r="K42" i="15" s="1"/>
  <c r="J52" i="17"/>
  <c r="K52" i="17" s="1"/>
  <c r="J54" i="17"/>
  <c r="K54" i="17" s="1"/>
  <c r="J58" i="16"/>
  <c r="K58" i="16" s="1"/>
  <c r="J51" i="16"/>
  <c r="K51" i="16" s="1"/>
  <c r="J54" i="16"/>
  <c r="K54" i="16" s="1"/>
  <c r="J18" i="16"/>
  <c r="K18" i="16" s="1"/>
  <c r="J32" i="14"/>
  <c r="K32" i="14" s="1"/>
  <c r="J35" i="14"/>
  <c r="K35" i="14" s="1"/>
  <c r="J44" i="14"/>
  <c r="K44" i="14" s="1"/>
  <c r="J54" i="4"/>
  <c r="K54" i="4" s="1"/>
  <c r="J22" i="4"/>
  <c r="K22" i="4" s="1"/>
  <c r="J62" i="7"/>
  <c r="K62" i="7" s="1"/>
  <c r="J51" i="12"/>
  <c r="K51" i="12" s="1"/>
  <c r="J31" i="6"/>
  <c r="K31" i="6" s="1"/>
  <c r="J32" i="10"/>
  <c r="K32" i="10" s="1"/>
  <c r="J40" i="10"/>
  <c r="K40" i="10" s="1"/>
  <c r="J50" i="10"/>
  <c r="K50" i="10" s="1"/>
  <c r="J62" i="10"/>
  <c r="K62" i="10" s="1"/>
  <c r="J24" i="8"/>
  <c r="K24" i="8" s="1"/>
  <c r="J18" i="8"/>
  <c r="K18" i="8" s="1"/>
  <c r="J48" i="16"/>
  <c r="K48" i="16" s="1"/>
  <c r="J37" i="14"/>
  <c r="K37" i="14" s="1"/>
  <c r="J61" i="7"/>
  <c r="K61" i="7" s="1"/>
  <c r="J43" i="7"/>
  <c r="K43" i="7" s="1"/>
  <c r="J21" i="7"/>
  <c r="K21" i="7" s="1"/>
  <c r="J47" i="8"/>
  <c r="K47" i="8" s="1"/>
  <c r="J35" i="8"/>
  <c r="K35" i="8" s="1"/>
  <c r="J56" i="8"/>
  <c r="K56" i="8" s="1"/>
  <c r="J30" i="6"/>
  <c r="K30" i="6" s="1"/>
  <c r="J41" i="13"/>
  <c r="K41" i="13" s="1"/>
  <c r="J47" i="15"/>
  <c r="K47" i="15" s="1"/>
  <c r="J28" i="15"/>
  <c r="K28" i="15" s="1"/>
  <c r="J29" i="7"/>
  <c r="K29" i="7" s="1"/>
  <c r="J34" i="12"/>
  <c r="K34" i="12" s="1"/>
  <c r="J52" i="12"/>
  <c r="K52" i="12" s="1"/>
  <c r="J50" i="12"/>
  <c r="K50" i="12" s="1"/>
  <c r="J62" i="12"/>
  <c r="K62" i="12" s="1"/>
  <c r="J20" i="10"/>
  <c r="K20" i="10" s="1"/>
  <c r="J15" i="8"/>
  <c r="K15" i="8" s="1"/>
  <c r="J27" i="10"/>
  <c r="K27" i="10" s="1"/>
  <c r="J52" i="5"/>
  <c r="K52" i="5" s="1"/>
  <c r="J63" i="16"/>
  <c r="K63" i="16" s="1"/>
  <c r="J34" i="16"/>
  <c r="K34" i="16" s="1"/>
  <c r="J16" i="16"/>
  <c r="K16" i="16" s="1"/>
  <c r="J33" i="14"/>
  <c r="K33" i="14" s="1"/>
  <c r="J49" i="4"/>
  <c r="K49" i="4" s="1"/>
  <c r="J18" i="4"/>
  <c r="K18" i="4" s="1"/>
  <c r="J57" i="4"/>
  <c r="K57" i="4" s="1"/>
  <c r="J28" i="17"/>
  <c r="K28" i="17" s="1"/>
  <c r="J57" i="17"/>
  <c r="K57" i="17" s="1"/>
  <c r="J19" i="11"/>
  <c r="K19" i="11" s="1"/>
  <c r="J42" i="11"/>
  <c r="K42" i="11" s="1"/>
  <c r="J46" i="9"/>
  <c r="K46" i="9" s="1"/>
  <c r="J39" i="9"/>
  <c r="K39" i="9" s="1"/>
  <c r="J22" i="11"/>
  <c r="K22" i="11" s="1"/>
  <c r="J15" i="16"/>
  <c r="K15" i="16" s="1"/>
  <c r="J47" i="14"/>
  <c r="K47" i="14" s="1"/>
  <c r="J36" i="14"/>
  <c r="K36" i="14" s="1"/>
  <c r="J56" i="16"/>
  <c r="K56" i="16" s="1"/>
  <c r="J42" i="13"/>
  <c r="K42" i="13" s="1"/>
  <c r="J38" i="6"/>
  <c r="K38" i="6" s="1"/>
  <c r="J40" i="6"/>
  <c r="K40" i="6" s="1"/>
  <c r="J47" i="6"/>
  <c r="K47" i="6" s="1"/>
  <c r="J36" i="6"/>
  <c r="K36" i="6" s="1"/>
  <c r="J45" i="15"/>
  <c r="K45" i="15" s="1"/>
  <c r="J59" i="13"/>
  <c r="K59" i="13" s="1"/>
  <c r="J48" i="13"/>
  <c r="K48" i="13" s="1"/>
  <c r="V63" i="17"/>
  <c r="W63" i="17"/>
  <c r="Y63" i="17" s="1"/>
  <c r="V38" i="18"/>
  <c r="W38" i="18"/>
  <c r="Y38" i="18" s="1"/>
  <c r="V34" i="18"/>
  <c r="R64" i="18"/>
  <c r="W34" i="18"/>
  <c r="Y34" i="18" s="1"/>
  <c r="V60" i="12"/>
  <c r="W60" i="12"/>
  <c r="Y60" i="12" s="1"/>
  <c r="V57" i="7"/>
  <c r="W57" i="7"/>
  <c r="Y57" i="7" s="1"/>
  <c r="V55" i="15"/>
  <c r="W55" i="15"/>
  <c r="Y55" i="15" s="1"/>
  <c r="V54" i="10"/>
  <c r="W54" i="10"/>
  <c r="Y54" i="10" s="1"/>
  <c r="V45" i="9"/>
  <c r="W45" i="9"/>
  <c r="Y45" i="9" s="1"/>
  <c r="V40" i="16"/>
  <c r="W40" i="16"/>
  <c r="Y40" i="16" s="1"/>
  <c r="W33" i="6"/>
  <c r="Y33" i="6" s="1"/>
  <c r="V33" i="6"/>
  <c r="W32" i="6"/>
  <c r="Y32" i="6" s="1"/>
  <c r="R64" i="6"/>
  <c r="V31" i="10"/>
  <c r="W31" i="10"/>
  <c r="Y31" i="10" s="1"/>
  <c r="R64" i="10"/>
  <c r="W30" i="12"/>
  <c r="Y30" i="12" s="1"/>
  <c r="R64" i="12"/>
  <c r="W30" i="9"/>
  <c r="Y30" i="9" s="1"/>
  <c r="V30" i="9"/>
  <c r="Q64" i="9"/>
  <c r="V15" i="17"/>
  <c r="R64" i="17"/>
  <c r="W15" i="17"/>
  <c r="Y17" i="12"/>
  <c r="W57" i="18"/>
  <c r="Y57" i="18" s="1"/>
  <c r="V36" i="4"/>
  <c r="J39" i="18"/>
  <c r="K39" i="18" s="1"/>
  <c r="W42" i="6"/>
  <c r="Y42" i="6" s="1"/>
  <c r="V58" i="14"/>
  <c r="V54" i="17"/>
  <c r="W54" i="17"/>
  <c r="Y54" i="17" s="1"/>
  <c r="W41" i="17"/>
  <c r="Y41" i="17" s="1"/>
  <c r="V41" i="17"/>
  <c r="W25" i="18"/>
  <c r="Y25" i="18" s="1"/>
  <c r="V25" i="18"/>
  <c r="V51" i="7"/>
  <c r="W51" i="7"/>
  <c r="Y51" i="7" s="1"/>
  <c r="V46" i="16"/>
  <c r="W46" i="16"/>
  <c r="Y46" i="16" s="1"/>
  <c r="Y16" i="6"/>
  <c r="V32" i="4"/>
  <c r="V63" i="15"/>
  <c r="W36" i="4"/>
  <c r="Y36" i="4" s="1"/>
  <c r="W15" i="18"/>
  <c r="Q64" i="18"/>
  <c r="V15" i="18"/>
  <c r="J19" i="18"/>
  <c r="K19" i="18" s="1"/>
  <c r="J46" i="18"/>
  <c r="K46" i="18" s="1"/>
  <c r="J36" i="18"/>
  <c r="K36" i="18" s="1"/>
  <c r="J30" i="18"/>
  <c r="K30" i="18" s="1"/>
  <c r="J37" i="18"/>
  <c r="K37" i="18" s="1"/>
  <c r="J34" i="18"/>
  <c r="K34" i="18" s="1"/>
  <c r="J50" i="18"/>
  <c r="K50" i="18" s="1"/>
  <c r="J57" i="18"/>
  <c r="K57" i="18" s="1"/>
  <c r="J33" i="18"/>
  <c r="K33" i="18" s="1"/>
  <c r="J54" i="18"/>
  <c r="K54" i="18" s="1"/>
  <c r="J40" i="18"/>
  <c r="K40" i="18" s="1"/>
  <c r="J29" i="18"/>
  <c r="K29" i="18" s="1"/>
  <c r="J38" i="18"/>
  <c r="K38" i="18" s="1"/>
  <c r="J32" i="18"/>
  <c r="K32" i="18" s="1"/>
  <c r="J44" i="18"/>
  <c r="K44" i="18" s="1"/>
  <c r="J27" i="18"/>
  <c r="K27" i="18" s="1"/>
  <c r="J16" i="18"/>
  <c r="K16" i="18" s="1"/>
  <c r="J53" i="18"/>
  <c r="K53" i="18" s="1"/>
  <c r="J18" i="18"/>
  <c r="K18" i="18" s="1"/>
  <c r="J52" i="18"/>
  <c r="K52" i="18" s="1"/>
  <c r="J35" i="18"/>
  <c r="K35" i="18" s="1"/>
  <c r="J48" i="18"/>
  <c r="K48" i="18" s="1"/>
  <c r="J25" i="18"/>
  <c r="K25" i="18" s="1"/>
  <c r="J28" i="18"/>
  <c r="K28" i="18" s="1"/>
  <c r="J61" i="18"/>
  <c r="K61" i="18" s="1"/>
  <c r="J59" i="18"/>
  <c r="K59" i="18" s="1"/>
  <c r="J58" i="18"/>
  <c r="K58" i="18" s="1"/>
  <c r="J63" i="18"/>
  <c r="K63" i="18" s="1"/>
  <c r="J51" i="18"/>
  <c r="K51" i="18" s="1"/>
  <c r="J60" i="18"/>
  <c r="K60" i="18" s="1"/>
  <c r="J43" i="18"/>
  <c r="K43" i="18" s="1"/>
  <c r="J56" i="18"/>
  <c r="K56" i="18" s="1"/>
  <c r="J49" i="18"/>
  <c r="K49" i="18" s="1"/>
  <c r="V50" i="17"/>
  <c r="W50" i="17"/>
  <c r="Y50" i="17" s="1"/>
  <c r="V31" i="17"/>
  <c r="W31" i="17"/>
  <c r="Y31" i="17" s="1"/>
  <c r="V22" i="17"/>
  <c r="Q64" i="17"/>
  <c r="W22" i="17"/>
  <c r="Y22" i="17" s="1"/>
  <c r="V18" i="17"/>
  <c r="W18" i="17"/>
  <c r="Y18" i="17" s="1"/>
  <c r="V47" i="18"/>
  <c r="W47" i="18"/>
  <c r="Y47" i="18" s="1"/>
  <c r="V62" i="8"/>
  <c r="W62" i="8"/>
  <c r="Y62" i="8" s="1"/>
  <c r="V58" i="16"/>
  <c r="W58" i="16"/>
  <c r="Y58" i="16" s="1"/>
  <c r="V52" i="14"/>
  <c r="W52" i="14"/>
  <c r="V49" i="15"/>
  <c r="W49" i="15"/>
  <c r="Y49" i="15" s="1"/>
  <c r="V48" i="10"/>
  <c r="W48" i="10"/>
  <c r="Y48" i="10" s="1"/>
  <c r="V39" i="9"/>
  <c r="W39" i="9"/>
  <c r="Y39" i="9" s="1"/>
  <c r="V37" i="15"/>
  <c r="Q64" i="15"/>
  <c r="V36" i="8"/>
  <c r="W36" i="8"/>
  <c r="Y36" i="8" s="1"/>
  <c r="Q64" i="6"/>
  <c r="V36" i="6"/>
  <c r="W36" i="6"/>
  <c r="Y36" i="6" s="1"/>
  <c r="V34" i="12"/>
  <c r="W34" i="12"/>
  <c r="Y34" i="12" s="1"/>
  <c r="V34" i="10"/>
  <c r="W34" i="10"/>
  <c r="Y34" i="10" s="1"/>
  <c r="W34" i="8"/>
  <c r="Y34" i="8" s="1"/>
  <c r="V34" i="8"/>
  <c r="W33" i="11"/>
  <c r="R64" i="11"/>
  <c r="W33" i="8"/>
  <c r="Y33" i="8" s="1"/>
  <c r="V33" i="8"/>
  <c r="V31" i="15"/>
  <c r="W31" i="15"/>
  <c r="Y31" i="15" s="1"/>
  <c r="W31" i="12"/>
  <c r="Y31" i="12" s="1"/>
  <c r="V31" i="12"/>
  <c r="Q64" i="12"/>
  <c r="W30" i="7"/>
  <c r="Y30" i="7" s="1"/>
  <c r="V30" i="7"/>
  <c r="R64" i="7"/>
  <c r="W30" i="5"/>
  <c r="Y30" i="5" s="1"/>
  <c r="V30" i="5"/>
  <c r="Q64" i="8"/>
  <c r="R64" i="15"/>
  <c r="Q64" i="14"/>
  <c r="Q64" i="16"/>
  <c r="V23" i="11"/>
  <c r="Q64" i="10"/>
  <c r="V33" i="11"/>
  <c r="V32" i="6"/>
  <c r="V30" i="12"/>
  <c r="V63" i="5"/>
  <c r="V61" i="9"/>
  <c r="AD61" i="9" s="1"/>
  <c r="V59" i="11"/>
  <c r="AD59" i="11" s="1"/>
  <c r="V57" i="13"/>
  <c r="V56" i="10"/>
  <c r="V55" i="5"/>
  <c r="V53" i="9"/>
  <c r="V51" i="15"/>
  <c r="V50" i="10"/>
  <c r="V49" i="5"/>
  <c r="V47" i="9"/>
  <c r="V46" i="6"/>
  <c r="V32" i="16"/>
  <c r="V31" i="7"/>
  <c r="AD30" i="10" l="1"/>
  <c r="AD38" i="14"/>
  <c r="AD42" i="10"/>
  <c r="AD56" i="5"/>
  <c r="AD50" i="10"/>
  <c r="AD30" i="18"/>
  <c r="AD36" i="11"/>
  <c r="AD41" i="14"/>
  <c r="AD60" i="17"/>
  <c r="AD49" i="11"/>
  <c r="AD54" i="18"/>
  <c r="AD34" i="6"/>
  <c r="AD47" i="10"/>
  <c r="AD61" i="11"/>
  <c r="AD37" i="7"/>
  <c r="AD32" i="9"/>
  <c r="AD61" i="15"/>
  <c r="AD36" i="12"/>
  <c r="AD43" i="8"/>
  <c r="AD59" i="18"/>
  <c r="AD42" i="17"/>
  <c r="AD45" i="6"/>
  <c r="AD37" i="11"/>
  <c r="AD37" i="16"/>
  <c r="AD63" i="16"/>
  <c r="AD61" i="16"/>
  <c r="AD55" i="16"/>
  <c r="AD43" i="4"/>
  <c r="AD42" i="11"/>
  <c r="U8" i="24"/>
  <c r="AB8" i="22"/>
  <c r="W8" i="22"/>
  <c r="U18" i="21"/>
  <c r="AB7" i="24"/>
  <c r="AD30" i="6"/>
  <c r="C51" i="35"/>
  <c r="I51" i="35" s="1"/>
  <c r="AB7" i="32"/>
  <c r="AD16" i="16"/>
  <c r="AB7" i="30"/>
  <c r="AB8" i="24"/>
  <c r="AB7" i="21"/>
  <c r="AD19" i="8"/>
  <c r="AB10" i="19"/>
  <c r="AB10" i="23"/>
  <c r="Q19" i="33"/>
  <c r="T19" i="21"/>
  <c r="U10" i="26"/>
  <c r="W10" i="26" s="1"/>
  <c r="T10" i="26"/>
  <c r="AB10" i="26" s="1"/>
  <c r="U12" i="29"/>
  <c r="W12" i="29" s="1"/>
  <c r="T12" i="29"/>
  <c r="AB12" i="29" s="1"/>
  <c r="Q18" i="31"/>
  <c r="T15" i="20"/>
  <c r="AB15" i="20" s="1"/>
  <c r="U15" i="20"/>
  <c r="W15" i="20" s="1"/>
  <c r="U7" i="22"/>
  <c r="W7" i="22" s="1"/>
  <c r="T7" i="22"/>
  <c r="T18" i="22" s="1"/>
  <c r="N22" i="22" s="1"/>
  <c r="T13" i="22"/>
  <c r="U13" i="22"/>
  <c r="W13" i="22" s="1"/>
  <c r="U10" i="31"/>
  <c r="W10" i="31" s="1"/>
  <c r="T10" i="31"/>
  <c r="AB10" i="31" s="1"/>
  <c r="AB16" i="31"/>
  <c r="AB17" i="25"/>
  <c r="U18" i="31"/>
  <c r="Q19" i="27"/>
  <c r="AB17" i="28"/>
  <c r="AB17" i="22"/>
  <c r="AB13" i="24"/>
  <c r="AB10" i="25"/>
  <c r="AB16" i="32"/>
  <c r="T13" i="25"/>
  <c r="AB13" i="25" s="1"/>
  <c r="U13" i="25"/>
  <c r="W13" i="25" s="1"/>
  <c r="U10" i="28"/>
  <c r="W10" i="28" s="1"/>
  <c r="T10" i="28"/>
  <c r="T16" i="25"/>
  <c r="AB16" i="25" s="1"/>
  <c r="L18" i="3" s="1"/>
  <c r="U16" i="25"/>
  <c r="W16" i="25" s="1"/>
  <c r="K18" i="3" s="1"/>
  <c r="U13" i="30"/>
  <c r="W13" i="30" s="1"/>
  <c r="T13" i="30"/>
  <c r="U11" i="32"/>
  <c r="W11" i="32" s="1"/>
  <c r="T11" i="32"/>
  <c r="T17" i="27"/>
  <c r="AB17" i="27" s="1"/>
  <c r="U17" i="27"/>
  <c r="W17" i="27" s="1"/>
  <c r="J31" i="3"/>
  <c r="K36" i="3" s="1"/>
  <c r="H27" i="35"/>
  <c r="H29" i="35" s="1"/>
  <c r="AB12" i="22"/>
  <c r="Q18" i="30"/>
  <c r="AB12" i="21"/>
  <c r="AB15" i="22"/>
  <c r="AD17" i="17"/>
  <c r="AD15" i="9"/>
  <c r="AD24" i="14"/>
  <c r="AD18" i="13"/>
  <c r="AD49" i="7"/>
  <c r="AD44" i="8"/>
  <c r="AD52" i="10"/>
  <c r="AD40" i="13"/>
  <c r="AD60" i="16"/>
  <c r="AD31" i="5"/>
  <c r="AD59" i="5"/>
  <c r="AD54" i="6"/>
  <c r="AD25" i="13"/>
  <c r="AD60" i="4"/>
  <c r="AD52" i="9"/>
  <c r="AD41" i="6"/>
  <c r="AD40" i="12"/>
  <c r="AD36" i="17"/>
  <c r="AD51" i="9"/>
  <c r="AD55" i="13"/>
  <c r="AD48" i="13"/>
  <c r="AD16" i="13"/>
  <c r="AD60" i="11"/>
  <c r="AD62" i="10"/>
  <c r="AD63" i="13"/>
  <c r="AD27" i="16"/>
  <c r="AD41" i="11"/>
  <c r="AD54" i="7"/>
  <c r="AD56" i="16"/>
  <c r="AD45" i="7"/>
  <c r="AD39" i="14"/>
  <c r="AD32" i="11"/>
  <c r="AD17" i="18"/>
  <c r="AD56" i="17"/>
  <c r="AD34" i="5"/>
  <c r="AD58" i="6"/>
  <c r="AD15" i="8"/>
  <c r="AD43" i="9"/>
  <c r="AD55" i="5"/>
  <c r="AD15" i="7"/>
  <c r="AD57" i="8"/>
  <c r="AD34" i="4"/>
  <c r="AD47" i="14"/>
  <c r="AD39" i="5"/>
  <c r="AD45" i="15"/>
  <c r="AD53" i="18"/>
  <c r="AD34" i="15"/>
  <c r="AD36" i="5"/>
  <c r="AD21" i="6"/>
  <c r="AD53" i="17"/>
  <c r="AD15" i="6"/>
  <c r="AD57" i="17"/>
  <c r="AD24" i="18"/>
  <c r="AD25" i="8"/>
  <c r="AD17" i="6"/>
  <c r="AD63" i="5"/>
  <c r="AD52" i="12"/>
  <c r="AD30" i="13"/>
  <c r="AD29" i="17"/>
  <c r="AD33" i="7"/>
  <c r="AD27" i="11"/>
  <c r="AD45" i="5"/>
  <c r="AD53" i="15"/>
  <c r="AD52" i="4"/>
  <c r="AD49" i="4"/>
  <c r="AD49" i="17"/>
  <c r="AD47" i="5"/>
  <c r="AD16" i="14"/>
  <c r="AD19" i="4"/>
  <c r="AD57" i="4"/>
  <c r="AD23" i="17"/>
  <c r="AD43" i="16"/>
  <c r="AD33" i="15"/>
  <c r="AD37" i="4"/>
  <c r="AD22" i="10"/>
  <c r="AD21" i="18"/>
  <c r="AD29" i="12"/>
  <c r="AD51" i="14"/>
  <c r="AD27" i="10"/>
  <c r="AD29" i="9"/>
  <c r="AD52" i="7"/>
  <c r="AD50" i="6"/>
  <c r="AD17" i="10"/>
  <c r="AD29" i="11"/>
  <c r="AD47" i="9"/>
  <c r="AD18" i="9"/>
  <c r="AD18" i="16"/>
  <c r="AD48" i="12"/>
  <c r="AD24" i="6"/>
  <c r="AD54" i="12"/>
  <c r="AD48" i="18"/>
  <c r="AD21" i="17"/>
  <c r="AD19" i="14"/>
  <c r="AD58" i="9"/>
  <c r="AD46" i="6"/>
  <c r="AD42" i="18"/>
  <c r="AD32" i="8"/>
  <c r="AD29" i="8"/>
  <c r="AD31" i="4"/>
  <c r="AD34" i="9"/>
  <c r="AD29" i="18"/>
  <c r="AD46" i="11"/>
  <c r="AD18" i="11"/>
  <c r="AD37" i="18"/>
  <c r="AD28" i="11"/>
  <c r="AD62" i="16"/>
  <c r="AD46" i="10"/>
  <c r="AD50" i="5"/>
  <c r="AD54" i="13"/>
  <c r="AD37" i="14"/>
  <c r="AD39" i="12"/>
  <c r="AD63" i="12"/>
  <c r="AD49" i="14"/>
  <c r="AD51" i="6"/>
  <c r="AD61" i="6"/>
  <c r="AD40" i="9"/>
  <c r="AD40" i="11"/>
  <c r="AD54" i="5"/>
  <c r="AD22" i="7"/>
  <c r="AD25" i="16"/>
  <c r="AD19" i="17"/>
  <c r="AD40" i="15"/>
  <c r="AD37" i="8"/>
  <c r="AD24" i="13"/>
  <c r="AD22" i="8"/>
  <c r="AD57" i="11"/>
  <c r="AD43" i="17"/>
  <c r="AD31" i="7"/>
  <c r="AD48" i="4"/>
  <c r="AD16" i="17"/>
  <c r="AD25" i="14"/>
  <c r="AD62" i="6"/>
  <c r="AD17" i="8"/>
  <c r="AD41" i="4"/>
  <c r="AD49" i="13"/>
  <c r="AD51" i="4"/>
  <c r="AD27" i="4"/>
  <c r="AD50" i="15"/>
  <c r="AD41" i="12"/>
  <c r="AD56" i="9"/>
  <c r="AD62" i="9"/>
  <c r="AD19" i="18"/>
  <c r="AD60" i="18"/>
  <c r="AD47" i="17"/>
  <c r="AD51" i="17"/>
  <c r="AD51" i="5"/>
  <c r="AD48" i="9"/>
  <c r="AD35" i="12"/>
  <c r="AD44" i="13"/>
  <c r="AD25" i="11"/>
  <c r="AD52" i="13"/>
  <c r="AD34" i="7"/>
  <c r="AD40" i="5"/>
  <c r="AD48" i="15"/>
  <c r="AD35" i="18"/>
  <c r="AD59" i="17"/>
  <c r="AD55" i="17"/>
  <c r="AD32" i="5"/>
  <c r="AD27" i="7"/>
  <c r="AD21" i="12"/>
  <c r="AD29" i="7"/>
  <c r="AD57" i="16"/>
  <c r="AD50" i="4"/>
  <c r="AD52" i="17"/>
  <c r="AD25" i="10"/>
  <c r="AD35" i="6"/>
  <c r="AD42" i="6"/>
  <c r="AD40" i="18"/>
  <c r="AD35" i="9"/>
  <c r="AD24" i="12"/>
  <c r="AD48" i="8"/>
  <c r="AD47" i="11"/>
  <c r="AD48" i="17"/>
  <c r="AD18" i="14"/>
  <c r="AD45" i="17"/>
  <c r="AD53" i="7"/>
  <c r="AD63" i="9"/>
  <c r="AD56" i="4"/>
  <c r="AD45" i="18"/>
  <c r="AD58" i="15"/>
  <c r="AD29" i="15"/>
  <c r="AD43" i="14"/>
  <c r="AD63" i="15"/>
  <c r="AD60" i="7"/>
  <c r="AD37" i="10"/>
  <c r="AD20" i="13"/>
  <c r="AD19" i="6"/>
  <c r="AD42" i="8"/>
  <c r="AD16" i="10"/>
  <c r="AD28" i="9"/>
  <c r="AD61" i="4"/>
  <c r="AD38" i="9"/>
  <c r="AD39" i="17"/>
  <c r="AD15" i="10"/>
  <c r="AD53" i="9"/>
  <c r="AD21" i="11"/>
  <c r="AD48" i="6"/>
  <c r="AD24" i="11"/>
  <c r="AD38" i="10"/>
  <c r="AD38" i="12"/>
  <c r="AD21" i="13"/>
  <c r="AD18" i="4"/>
  <c r="AD15" i="13"/>
  <c r="AD42" i="14"/>
  <c r="AD59" i="8"/>
  <c r="AD17" i="7"/>
  <c r="AD47" i="8"/>
  <c r="AD55" i="12"/>
  <c r="AD51" i="18"/>
  <c r="AD58" i="13"/>
  <c r="AD33" i="5"/>
  <c r="AD60" i="6"/>
  <c r="AD56" i="7"/>
  <c r="AD27" i="6"/>
  <c r="AD24" i="9"/>
  <c r="AD26" i="9"/>
  <c r="AD23" i="6"/>
  <c r="AD33" i="18"/>
  <c r="AD50" i="7"/>
  <c r="AD46" i="5"/>
  <c r="AD49" i="12"/>
  <c r="AD52" i="15"/>
  <c r="AD63" i="10"/>
  <c r="AD57" i="14"/>
  <c r="AD61" i="10"/>
  <c r="AD63" i="18"/>
  <c r="AD63" i="8"/>
  <c r="AD26" i="5"/>
  <c r="AD44" i="6"/>
  <c r="AD39" i="10"/>
  <c r="AD23" i="15"/>
  <c r="AD47" i="4"/>
  <c r="AD15" i="14"/>
  <c r="AD53" i="6"/>
  <c r="AD38" i="15"/>
  <c r="AD26" i="12"/>
  <c r="AD15" i="12"/>
  <c r="AD57" i="15"/>
  <c r="AD43" i="10"/>
  <c r="AD46" i="4"/>
  <c r="AD53" i="8"/>
  <c r="AD50" i="13"/>
  <c r="AD26" i="17"/>
  <c r="AD60" i="13"/>
  <c r="AD38" i="6"/>
  <c r="AD30" i="8"/>
  <c r="AD36" i="15"/>
  <c r="AD52" i="8"/>
  <c r="AD59" i="7"/>
  <c r="AD21" i="15"/>
  <c r="AD36" i="18"/>
  <c r="AD41" i="9"/>
  <c r="AD55" i="10"/>
  <c r="AD23" i="18"/>
  <c r="AD34" i="17"/>
  <c r="AD56" i="8"/>
  <c r="AD39" i="4"/>
  <c r="AD27" i="17"/>
  <c r="AD32" i="7"/>
  <c r="AD22" i="6"/>
  <c r="AD51" i="12"/>
  <c r="AD43" i="7"/>
  <c r="AD20" i="10"/>
  <c r="AD28" i="10"/>
  <c r="AD23" i="7"/>
  <c r="AD51" i="10"/>
  <c r="AD25" i="12"/>
  <c r="AD56" i="15"/>
  <c r="AD47" i="16"/>
  <c r="AD56" i="11"/>
  <c r="AD59" i="12"/>
  <c r="AD62" i="15"/>
  <c r="AD19" i="5"/>
  <c r="AD51" i="8"/>
  <c r="AD48" i="14"/>
  <c r="AD57" i="12"/>
  <c r="AD51" i="15"/>
  <c r="AD15" i="5"/>
  <c r="AD19" i="10"/>
  <c r="AD16" i="11"/>
  <c r="AD36" i="7"/>
  <c r="AD56" i="10"/>
  <c r="AD34" i="16"/>
  <c r="AD23" i="14"/>
  <c r="AD24" i="10"/>
  <c r="AD48" i="7"/>
  <c r="AD23" i="11"/>
  <c r="AD47" i="15"/>
  <c r="AD53" i="13"/>
  <c r="AD36" i="14"/>
  <c r="AD41" i="16"/>
  <c r="AD32" i="18"/>
  <c r="AD29" i="6"/>
  <c r="AD39" i="18"/>
  <c r="AD50" i="18"/>
  <c r="AD33" i="10"/>
  <c r="AD18" i="18"/>
  <c r="AD24" i="17"/>
  <c r="AD39" i="6"/>
  <c r="AD35" i="8"/>
  <c r="AD55" i="7"/>
  <c r="AD44" i="12"/>
  <c r="AD58" i="10"/>
  <c r="AD61" i="5"/>
  <c r="AD20" i="7"/>
  <c r="AD62" i="12"/>
  <c r="AD28" i="15"/>
  <c r="AD26" i="6"/>
  <c r="AD53" i="12"/>
  <c r="AD40" i="7"/>
  <c r="AD42" i="15"/>
  <c r="AD30" i="11"/>
  <c r="AD33" i="16"/>
  <c r="AD59" i="6"/>
  <c r="AD19" i="16"/>
  <c r="AD20" i="4"/>
  <c r="AD41" i="18"/>
  <c r="AD37" i="12"/>
  <c r="AD18" i="10"/>
  <c r="AD26" i="15"/>
  <c r="AD54" i="11"/>
  <c r="AD58" i="7"/>
  <c r="AD25" i="15"/>
  <c r="AD31" i="13"/>
  <c r="AD54" i="8"/>
  <c r="AD28" i="8"/>
  <c r="AD25" i="5"/>
  <c r="AD21" i="9"/>
  <c r="AD57" i="9"/>
  <c r="AD49" i="8"/>
  <c r="AD62" i="7"/>
  <c r="AD31" i="6"/>
  <c r="AD39" i="8"/>
  <c r="AD50" i="11"/>
  <c r="AD53" i="14"/>
  <c r="AD61" i="12"/>
  <c r="AD31" i="16"/>
  <c r="AD49" i="10"/>
  <c r="AD41" i="15"/>
  <c r="AD29" i="13"/>
  <c r="AD28" i="5"/>
  <c r="AD45" i="12"/>
  <c r="AD33" i="14"/>
  <c r="AD43" i="13"/>
  <c r="AD23" i="10"/>
  <c r="AD55" i="6"/>
  <c r="AD49" i="6"/>
  <c r="AD59" i="14"/>
  <c r="AD42" i="9"/>
  <c r="AD35" i="14"/>
  <c r="AD58" i="14"/>
  <c r="AD50" i="12"/>
  <c r="AD37" i="13"/>
  <c r="AD17" i="12"/>
  <c r="AD38" i="17"/>
  <c r="AD28" i="13"/>
  <c r="AD20" i="6"/>
  <c r="AD35" i="15"/>
  <c r="AD18" i="8"/>
  <c r="AD45" i="11"/>
  <c r="AD22" i="13"/>
  <c r="AD24" i="4"/>
  <c r="AD46" i="17"/>
  <c r="AD17" i="13"/>
  <c r="AD38" i="11"/>
  <c r="AD39" i="16"/>
  <c r="AD37" i="6"/>
  <c r="AD55" i="11"/>
  <c r="AD17" i="11"/>
  <c r="AD57" i="10"/>
  <c r="AD23" i="12"/>
  <c r="AD60" i="5"/>
  <c r="AD63" i="14"/>
  <c r="AD32" i="15"/>
  <c r="AD49" i="5"/>
  <c r="AD48" i="5"/>
  <c r="AD30" i="17"/>
  <c r="AD38" i="5"/>
  <c r="AD59" i="13"/>
  <c r="AD29" i="5"/>
  <c r="AD26" i="13"/>
  <c r="AD19" i="9"/>
  <c r="AD18" i="6"/>
  <c r="AD56" i="6"/>
  <c r="AD28" i="7"/>
  <c r="AD15" i="16"/>
  <c r="AD62" i="4"/>
  <c r="AD61" i="17"/>
  <c r="AD27" i="18"/>
  <c r="AD33" i="17"/>
  <c r="AD26" i="14"/>
  <c r="AD51" i="16"/>
  <c r="AD20" i="9"/>
  <c r="AD55" i="4"/>
  <c r="AD50" i="9"/>
  <c r="AD19" i="15"/>
  <c r="AD20" i="17"/>
  <c r="AD44" i="5"/>
  <c r="AD58" i="17"/>
  <c r="T12" i="20"/>
  <c r="Q19" i="20"/>
  <c r="U12" i="20"/>
  <c r="W12" i="20" s="1"/>
  <c r="K14" i="3" s="1"/>
  <c r="U9" i="29"/>
  <c r="T9" i="29"/>
  <c r="AB9" i="29" s="1"/>
  <c r="Q19" i="29"/>
  <c r="T18" i="31"/>
  <c r="U13" i="23"/>
  <c r="W13" i="23" s="1"/>
  <c r="K15" i="3" s="1"/>
  <c r="T13" i="23"/>
  <c r="AB13" i="23" s="1"/>
  <c r="T9" i="26"/>
  <c r="Q18" i="26"/>
  <c r="Q19" i="26"/>
  <c r="U9" i="26"/>
  <c r="T18" i="28"/>
  <c r="AB7" i="28"/>
  <c r="T19" i="28"/>
  <c r="K19" i="3"/>
  <c r="Q18" i="20"/>
  <c r="Q19" i="32"/>
  <c r="AD16" i="18"/>
  <c r="AD29" i="16"/>
  <c r="AD41" i="13"/>
  <c r="AD36" i="13"/>
  <c r="AD21" i="8"/>
  <c r="AD17" i="14"/>
  <c r="AD63" i="6"/>
  <c r="AD27" i="9"/>
  <c r="AD32" i="13"/>
  <c r="AD29" i="4"/>
  <c r="AD16" i="8"/>
  <c r="AD20" i="15"/>
  <c r="AD24" i="5"/>
  <c r="T11" i="25"/>
  <c r="U11" i="25"/>
  <c r="W11" i="25" s="1"/>
  <c r="W15" i="19"/>
  <c r="AB15" i="19"/>
  <c r="AB14" i="24"/>
  <c r="AB12" i="25"/>
  <c r="AB13" i="33"/>
  <c r="T18" i="33"/>
  <c r="AB9" i="20"/>
  <c r="AB10" i="22"/>
  <c r="W8" i="24"/>
  <c r="W18" i="24" s="1"/>
  <c r="U18" i="24"/>
  <c r="U19" i="24"/>
  <c r="AB17" i="26"/>
  <c r="AB17" i="19"/>
  <c r="AB15" i="24"/>
  <c r="AB17" i="30"/>
  <c r="T19" i="22"/>
  <c r="T19" i="20"/>
  <c r="T19" i="24"/>
  <c r="Q18" i="33"/>
  <c r="T18" i="24"/>
  <c r="W11" i="21"/>
  <c r="K13" i="3" s="1"/>
  <c r="U19" i="21"/>
  <c r="AB17" i="31"/>
  <c r="U19" i="20"/>
  <c r="W8" i="20"/>
  <c r="U18" i="20"/>
  <c r="T18" i="25"/>
  <c r="N22" i="25" s="1"/>
  <c r="U19" i="19"/>
  <c r="U18" i="19"/>
  <c r="W7" i="19"/>
  <c r="AB9" i="22"/>
  <c r="AD24" i="7"/>
  <c r="E35" i="3"/>
  <c r="AD19" i="7"/>
  <c r="W7" i="30"/>
  <c r="W18" i="30" s="1"/>
  <c r="U19" i="30"/>
  <c r="U18" i="30"/>
  <c r="T14" i="32"/>
  <c r="U14" i="32"/>
  <c r="T19" i="29"/>
  <c r="AB8" i="29"/>
  <c r="W9" i="27"/>
  <c r="AB14" i="19"/>
  <c r="T19" i="31"/>
  <c r="W18" i="21"/>
  <c r="AB11" i="21"/>
  <c r="AB18" i="21" s="1"/>
  <c r="T18" i="21"/>
  <c r="AB9" i="19"/>
  <c r="AD62" i="13"/>
  <c r="AD60" i="15"/>
  <c r="AD61" i="14"/>
  <c r="AD44" i="15"/>
  <c r="AD48" i="16"/>
  <c r="AD40" i="17"/>
  <c r="AD30" i="15"/>
  <c r="AD36" i="9"/>
  <c r="AD21" i="7"/>
  <c r="W15" i="32"/>
  <c r="AB15" i="32"/>
  <c r="T10" i="27"/>
  <c r="U10" i="27"/>
  <c r="W10" i="27" s="1"/>
  <c r="K12" i="3" s="1"/>
  <c r="U18" i="33"/>
  <c r="U19" i="33"/>
  <c r="W8" i="33"/>
  <c r="W18" i="33" s="1"/>
  <c r="W8" i="31"/>
  <c r="W18" i="31" s="1"/>
  <c r="U19" i="31"/>
  <c r="T9" i="23"/>
  <c r="Q18" i="23"/>
  <c r="U9" i="23"/>
  <c r="Q19" i="23"/>
  <c r="W9" i="25"/>
  <c r="W18" i="25" s="1"/>
  <c r="AB9" i="25"/>
  <c r="T18" i="27"/>
  <c r="AB7" i="27"/>
  <c r="U18" i="25"/>
  <c r="U19" i="28"/>
  <c r="U18" i="28"/>
  <c r="W7" i="28"/>
  <c r="W18" i="28" s="1"/>
  <c r="AB14" i="28"/>
  <c r="T19" i="32"/>
  <c r="T18" i="29"/>
  <c r="AB13" i="32"/>
  <c r="Q18" i="25"/>
  <c r="AB9" i="30"/>
  <c r="AB12" i="27"/>
  <c r="N22" i="24"/>
  <c r="AB14" i="22"/>
  <c r="AB11" i="31"/>
  <c r="AB18" i="31" s="1"/>
  <c r="AB8" i="33"/>
  <c r="AB18" i="33" s="1"/>
  <c r="AB15" i="29"/>
  <c r="Q18" i="29"/>
  <c r="T19" i="19"/>
  <c r="AB7" i="19"/>
  <c r="T18" i="19"/>
  <c r="N22" i="19" s="1"/>
  <c r="AD16" i="7"/>
  <c r="AD20" i="14"/>
  <c r="AD28" i="14"/>
  <c r="AD20" i="8"/>
  <c r="AD60" i="14"/>
  <c r="AD27" i="13"/>
  <c r="E49" i="3"/>
  <c r="AD58" i="5"/>
  <c r="AD44" i="9"/>
  <c r="AD41" i="10"/>
  <c r="AD34" i="11"/>
  <c r="AD16" i="4"/>
  <c r="AD24" i="15"/>
  <c r="AD27" i="14"/>
  <c r="AD25" i="6"/>
  <c r="AD54" i="15"/>
  <c r="AD55" i="14"/>
  <c r="AD28" i="16"/>
  <c r="AD27" i="5"/>
  <c r="AD47" i="13"/>
  <c r="AD22" i="5"/>
  <c r="AD55" i="9"/>
  <c r="AD35" i="4"/>
  <c r="AD26" i="4"/>
  <c r="AD26" i="7"/>
  <c r="AD56" i="18"/>
  <c r="AD23" i="5"/>
  <c r="AD52" i="16"/>
  <c r="AD28" i="12"/>
  <c r="AD16" i="15"/>
  <c r="AD21" i="10"/>
  <c r="AD54" i="14"/>
  <c r="AD45" i="8"/>
  <c r="E21" i="3"/>
  <c r="AD17" i="4"/>
  <c r="AD26" i="18"/>
  <c r="AD22" i="9"/>
  <c r="E18" i="3"/>
  <c r="AD62" i="17"/>
  <c r="AD63" i="11"/>
  <c r="AD31" i="8"/>
  <c r="AD25" i="9"/>
  <c r="AD62" i="18"/>
  <c r="AD54" i="4"/>
  <c r="AD35" i="16"/>
  <c r="AD23" i="4"/>
  <c r="AD39" i="15"/>
  <c r="AD17" i="5"/>
  <c r="E45" i="3"/>
  <c r="AD20" i="16"/>
  <c r="AD27" i="12"/>
  <c r="AD26" i="11"/>
  <c r="AD16" i="12"/>
  <c r="AD56" i="12"/>
  <c r="AD39" i="11"/>
  <c r="AD22" i="12"/>
  <c r="AD59" i="4"/>
  <c r="AD48" i="11"/>
  <c r="AD54" i="9"/>
  <c r="AD54" i="16"/>
  <c r="AD52" i="18"/>
  <c r="AD52" i="5"/>
  <c r="AD44" i="18"/>
  <c r="E23" i="3"/>
  <c r="AD23" i="16"/>
  <c r="AD58" i="11"/>
  <c r="AD41" i="7"/>
  <c r="AD21" i="5"/>
  <c r="AD25" i="4"/>
  <c r="AD33" i="12"/>
  <c r="AD22" i="15"/>
  <c r="AD45" i="10"/>
  <c r="AD61" i="7"/>
  <c r="AD22" i="4"/>
  <c r="AD53" i="5"/>
  <c r="AD45" i="4"/>
  <c r="AD15" i="11"/>
  <c r="AD22" i="16"/>
  <c r="AD51" i="11"/>
  <c r="AD23" i="8"/>
  <c r="E20" i="3"/>
  <c r="AD27" i="8"/>
  <c r="AD32" i="17"/>
  <c r="AD42" i="7"/>
  <c r="AD57" i="5"/>
  <c r="E29" i="3"/>
  <c r="AD29" i="10"/>
  <c r="AD46" i="7"/>
  <c r="AD19" i="11"/>
  <c r="AD35" i="10"/>
  <c r="AD32" i="12"/>
  <c r="AD26" i="10"/>
  <c r="AD31" i="14"/>
  <c r="AD53" i="11"/>
  <c r="AD45" i="16"/>
  <c r="AD19" i="12"/>
  <c r="E44" i="3"/>
  <c r="AD34" i="14"/>
  <c r="AD18" i="5"/>
  <c r="AD59" i="10"/>
  <c r="AD44" i="17"/>
  <c r="E31" i="3"/>
  <c r="AD46" i="9"/>
  <c r="E17" i="3"/>
  <c r="AD37" i="15"/>
  <c r="AD21" i="14"/>
  <c r="AD24" i="16"/>
  <c r="AD46" i="15"/>
  <c r="AD28" i="17"/>
  <c r="AD27" i="15"/>
  <c r="AD22" i="18"/>
  <c r="AD58" i="18"/>
  <c r="AD26" i="16"/>
  <c r="E41" i="3"/>
  <c r="AD47" i="6"/>
  <c r="AD59" i="16"/>
  <c r="AD42" i="5"/>
  <c r="AD15" i="4"/>
  <c r="AD60" i="9"/>
  <c r="E22" i="3"/>
  <c r="AD57" i="18"/>
  <c r="AD43" i="11"/>
  <c r="E16" i="3"/>
  <c r="AD28" i="4"/>
  <c r="E32" i="3"/>
  <c r="AD21" i="16"/>
  <c r="AD26" i="8"/>
  <c r="AD61" i="13"/>
  <c r="AD40" i="10"/>
  <c r="AD43" i="5"/>
  <c r="AD61" i="8"/>
  <c r="AD46" i="18"/>
  <c r="AD44" i="11"/>
  <c r="AD52" i="11"/>
  <c r="AD40" i="8"/>
  <c r="AD43" i="12"/>
  <c r="AD20" i="12"/>
  <c r="AD31" i="18"/>
  <c r="AD62" i="5"/>
  <c r="AD28" i="6"/>
  <c r="AD49" i="18"/>
  <c r="AD28" i="18"/>
  <c r="AD61" i="18"/>
  <c r="AD42" i="13"/>
  <c r="AD43" i="6"/>
  <c r="H17" i="36"/>
  <c r="I25" i="36" s="1"/>
  <c r="E13" i="3"/>
  <c r="AD18" i="15"/>
  <c r="AD18" i="12"/>
  <c r="E47" i="3"/>
  <c r="E50" i="3"/>
  <c r="AD40" i="14"/>
  <c r="AD49" i="9"/>
  <c r="AD50" i="8"/>
  <c r="Y64" i="5"/>
  <c r="E39" i="3"/>
  <c r="AD52" i="6"/>
  <c r="AD50" i="14"/>
  <c r="AD33" i="4"/>
  <c r="AD25" i="7"/>
  <c r="AD25" i="17"/>
  <c r="E37" i="3"/>
  <c r="E55" i="3"/>
  <c r="AD40" i="4"/>
  <c r="AD59" i="9"/>
  <c r="AD63" i="17"/>
  <c r="AD18" i="7"/>
  <c r="AD56" i="13"/>
  <c r="AD20" i="11"/>
  <c r="AD63" i="4"/>
  <c r="E56" i="3"/>
  <c r="AD38" i="7"/>
  <c r="V64" i="7"/>
  <c r="AD54" i="17"/>
  <c r="AD30" i="14"/>
  <c r="E19" i="3"/>
  <c r="AD37" i="9"/>
  <c r="AD34" i="12"/>
  <c r="AD41" i="8"/>
  <c r="AD17" i="9"/>
  <c r="W64" i="8"/>
  <c r="AD29" i="14"/>
  <c r="AD44" i="4"/>
  <c r="AD22" i="11"/>
  <c r="V64" i="13"/>
  <c r="AD17" i="15"/>
  <c r="AD53" i="10"/>
  <c r="AD16" i="5"/>
  <c r="AD57" i="6"/>
  <c r="AD23" i="9"/>
  <c r="AD44" i="10"/>
  <c r="AD37" i="17"/>
  <c r="AD20" i="18"/>
  <c r="E57" i="3"/>
  <c r="AD59" i="15"/>
  <c r="AD46" i="13"/>
  <c r="V64" i="12"/>
  <c r="V64" i="6"/>
  <c r="AD34" i="18"/>
  <c r="AD44" i="16"/>
  <c r="AD53" i="4"/>
  <c r="AD20" i="5"/>
  <c r="AD62" i="11"/>
  <c r="AD53" i="16"/>
  <c r="AD60" i="8"/>
  <c r="AD47" i="12"/>
  <c r="V64" i="4"/>
  <c r="AD43" i="18"/>
  <c r="AD22" i="14"/>
  <c r="AD55" i="8"/>
  <c r="V64" i="16"/>
  <c r="V64" i="14"/>
  <c r="Y64" i="9"/>
  <c r="AD50" i="17"/>
  <c r="AD54" i="10"/>
  <c r="AD51" i="13"/>
  <c r="AD36" i="16"/>
  <c r="AD19" i="13"/>
  <c r="AD58" i="4"/>
  <c r="AD24" i="8"/>
  <c r="E53" i="3"/>
  <c r="AD38" i="13"/>
  <c r="AD55" i="18"/>
  <c r="AD45" i="14"/>
  <c r="AD16" i="9"/>
  <c r="AD57" i="13"/>
  <c r="AD31" i="15"/>
  <c r="AD36" i="6"/>
  <c r="AD55" i="15"/>
  <c r="V64" i="15"/>
  <c r="V64" i="10"/>
  <c r="V64" i="8"/>
  <c r="H33" i="35"/>
  <c r="H35" i="35" s="1"/>
  <c r="AD31" i="17"/>
  <c r="E12" i="3"/>
  <c r="V64" i="5"/>
  <c r="AD32" i="4"/>
  <c r="AD40" i="16"/>
  <c r="Y34" i="13"/>
  <c r="W64" i="13"/>
  <c r="W64" i="16"/>
  <c r="AD30" i="7"/>
  <c r="AD34" i="10"/>
  <c r="AD45" i="9"/>
  <c r="E38" i="3"/>
  <c r="W64" i="6"/>
  <c r="Y64" i="7"/>
  <c r="E51" i="3"/>
  <c r="AD57" i="7"/>
  <c r="E14" i="3"/>
  <c r="W64" i="7"/>
  <c r="V64" i="11"/>
  <c r="AD21" i="4"/>
  <c r="E15" i="3"/>
  <c r="Y64" i="4"/>
  <c r="W64" i="10"/>
  <c r="E25" i="3"/>
  <c r="AD31" i="12"/>
  <c r="AD33" i="8"/>
  <c r="AD34" i="8"/>
  <c r="AD36" i="8"/>
  <c r="AD39" i="9"/>
  <c r="AD49" i="15"/>
  <c r="AD58" i="16"/>
  <c r="AD47" i="18"/>
  <c r="AD22" i="17"/>
  <c r="AD32" i="16"/>
  <c r="E33" i="3"/>
  <c r="AD51" i="7"/>
  <c r="AD25" i="18"/>
  <c r="E43" i="3"/>
  <c r="W64" i="12"/>
  <c r="AD30" i="9"/>
  <c r="AD31" i="10"/>
  <c r="AD32" i="6"/>
  <c r="AD38" i="18"/>
  <c r="E26" i="3"/>
  <c r="Y64" i="12"/>
  <c r="AD17" i="16"/>
  <c r="Y64" i="16"/>
  <c r="AD15" i="15"/>
  <c r="Y64" i="15"/>
  <c r="AD30" i="5"/>
  <c r="E24" i="3"/>
  <c r="Y33" i="11"/>
  <c r="E27" i="3" s="1"/>
  <c r="W64" i="11"/>
  <c r="AD48" i="10"/>
  <c r="Y52" i="14"/>
  <c r="W64" i="14"/>
  <c r="AD62" i="8"/>
  <c r="AD18" i="17"/>
  <c r="E34" i="3"/>
  <c r="AD16" i="6"/>
  <c r="Y64" i="6"/>
  <c r="E10" i="3"/>
  <c r="W64" i="15"/>
  <c r="AD46" i="16"/>
  <c r="E40" i="3"/>
  <c r="AD41" i="17"/>
  <c r="E36" i="3"/>
  <c r="AD30" i="12"/>
  <c r="AD33" i="6"/>
  <c r="Y64" i="8"/>
  <c r="V64" i="18"/>
  <c r="AD36" i="4"/>
  <c r="E30" i="3"/>
  <c r="Y64" i="10"/>
  <c r="V64" i="17"/>
  <c r="W64" i="4"/>
  <c r="Y15" i="18"/>
  <c r="W64" i="18"/>
  <c r="E11" i="3"/>
  <c r="W64" i="5"/>
  <c r="E42" i="3"/>
  <c r="E48" i="3"/>
  <c r="Y15" i="17"/>
  <c r="W64" i="17"/>
  <c r="V64" i="9"/>
  <c r="E54" i="3"/>
  <c r="AD60" i="12"/>
  <c r="E52" i="3"/>
  <c r="W64" i="9"/>
  <c r="W18" i="22" l="1"/>
  <c r="D60" i="35"/>
  <c r="H26" i="36" s="1"/>
  <c r="D51" i="35"/>
  <c r="AB18" i="24"/>
  <c r="U19" i="22"/>
  <c r="U18" i="22"/>
  <c r="AB7" i="22"/>
  <c r="H19" i="35"/>
  <c r="H20" i="35" s="1"/>
  <c r="K38" i="3"/>
  <c r="K39" i="3"/>
  <c r="AB13" i="22"/>
  <c r="AB18" i="22" s="1"/>
  <c r="AB18" i="30"/>
  <c r="K17" i="3"/>
  <c r="AB11" i="25"/>
  <c r="AB18" i="25" s="1"/>
  <c r="AB11" i="32"/>
  <c r="AB13" i="30"/>
  <c r="T19" i="30"/>
  <c r="T18" i="30"/>
  <c r="N22" i="30" s="1"/>
  <c r="AB10" i="28"/>
  <c r="F32" i="3"/>
  <c r="F41" i="3"/>
  <c r="F15" i="3"/>
  <c r="AB10" i="27"/>
  <c r="L12" i="3" s="1"/>
  <c r="W18" i="27"/>
  <c r="W14" i="32"/>
  <c r="U18" i="32"/>
  <c r="AB9" i="26"/>
  <c r="AB18" i="26" s="1"/>
  <c r="T19" i="26"/>
  <c r="T18" i="26"/>
  <c r="N22" i="26" s="1"/>
  <c r="T19" i="27"/>
  <c r="AB9" i="23"/>
  <c r="AB18" i="23" s="1"/>
  <c r="T19" i="23"/>
  <c r="T18" i="23"/>
  <c r="N22" i="23" s="1"/>
  <c r="AB18" i="29"/>
  <c r="AB14" i="32"/>
  <c r="AB18" i="32" s="1"/>
  <c r="L19" i="3"/>
  <c r="W9" i="26"/>
  <c r="W18" i="26" s="1"/>
  <c r="U18" i="26"/>
  <c r="U19" i="26"/>
  <c r="L15" i="3"/>
  <c r="AB12" i="20"/>
  <c r="T18" i="20"/>
  <c r="N22" i="20" s="1"/>
  <c r="AB18" i="19"/>
  <c r="L9" i="3"/>
  <c r="U18" i="27"/>
  <c r="AB18" i="27"/>
  <c r="U19" i="32"/>
  <c r="W18" i="19"/>
  <c r="K9" i="3"/>
  <c r="T19" i="25"/>
  <c r="U18" i="29"/>
  <c r="W9" i="29"/>
  <c r="W18" i="29" s="1"/>
  <c r="U19" i="29"/>
  <c r="U19" i="25"/>
  <c r="W9" i="23"/>
  <c r="U18" i="23"/>
  <c r="U19" i="23"/>
  <c r="U19" i="27"/>
  <c r="W18" i="20"/>
  <c r="K10" i="3"/>
  <c r="T18" i="32"/>
  <c r="L17" i="3"/>
  <c r="AB18" i="28"/>
  <c r="L10" i="3"/>
  <c r="F29" i="3"/>
  <c r="F19" i="3"/>
  <c r="F57" i="3"/>
  <c r="F42" i="3"/>
  <c r="F35" i="3"/>
  <c r="F33" i="3"/>
  <c r="F50" i="3"/>
  <c r="F52" i="3"/>
  <c r="F55" i="3"/>
  <c r="F20" i="3"/>
  <c r="F18" i="3"/>
  <c r="F40" i="3"/>
  <c r="F48" i="3"/>
  <c r="F23" i="3"/>
  <c r="F54" i="3"/>
  <c r="F17" i="3"/>
  <c r="F36" i="3"/>
  <c r="F21" i="3"/>
  <c r="F31" i="3"/>
  <c r="F12" i="3"/>
  <c r="F45" i="3"/>
  <c r="F13" i="3"/>
  <c r="F34" i="3"/>
  <c r="F22" i="3"/>
  <c r="F56" i="3"/>
  <c r="F14" i="3"/>
  <c r="F43" i="3"/>
  <c r="F44" i="3"/>
  <c r="F38" i="3"/>
  <c r="F37" i="3"/>
  <c r="AD64" i="5"/>
  <c r="F49" i="3"/>
  <c r="F11" i="3"/>
  <c r="F53" i="3"/>
  <c r="F39" i="3"/>
  <c r="AD64" i="9"/>
  <c r="F47" i="3"/>
  <c r="F51" i="3"/>
  <c r="F16" i="3"/>
  <c r="F30" i="3"/>
  <c r="F26" i="3"/>
  <c r="AD34" i="13"/>
  <c r="AD64" i="13" s="1"/>
  <c r="Y64" i="13"/>
  <c r="AD64" i="7"/>
  <c r="AD64" i="16"/>
  <c r="E28" i="3"/>
  <c r="AD64" i="6"/>
  <c r="F10" i="3"/>
  <c r="AD33" i="11"/>
  <c r="AD64" i="11" s="1"/>
  <c r="Y64" i="11"/>
  <c r="AD64" i="15"/>
  <c r="AD64" i="10"/>
  <c r="AD64" i="12"/>
  <c r="AD52" i="14"/>
  <c r="E46" i="3"/>
  <c r="Y64" i="14"/>
  <c r="F25" i="3"/>
  <c r="AD15" i="17"/>
  <c r="AD64" i="17" s="1"/>
  <c r="Y64" i="17"/>
  <c r="Y64" i="18"/>
  <c r="AD15" i="18"/>
  <c r="AD64" i="18" s="1"/>
  <c r="F24" i="3"/>
  <c r="AD64" i="4"/>
  <c r="AD64" i="8"/>
  <c r="E9" i="3"/>
  <c r="L13" i="3" l="1"/>
  <c r="L16" i="3"/>
  <c r="W18" i="23"/>
  <c r="K11" i="3"/>
  <c r="L14" i="3"/>
  <c r="AB18" i="20"/>
  <c r="H21" i="35" s="1"/>
  <c r="W18" i="32"/>
  <c r="K16" i="3"/>
  <c r="K20" i="3" s="1"/>
  <c r="J36" i="3" s="1"/>
  <c r="L11" i="3"/>
  <c r="L20" i="3" s="1"/>
  <c r="F27" i="3"/>
  <c r="F9" i="3"/>
  <c r="F28" i="3"/>
  <c r="E58" i="3"/>
  <c r="L36" i="3" s="1"/>
  <c r="AD64" i="14"/>
  <c r="H36" i="35" s="1"/>
  <c r="F46" i="3"/>
  <c r="H38" i="35" l="1"/>
  <c r="H30" i="36"/>
  <c r="H22" i="35"/>
  <c r="H23" i="35" s="1"/>
  <c r="H12" i="36" s="1"/>
  <c r="H24" i="35"/>
  <c r="J38" i="3"/>
  <c r="J39" i="3"/>
  <c r="F58" i="3"/>
  <c r="H37" i="35"/>
  <c r="F52" i="35" s="1"/>
  <c r="H39" i="35"/>
  <c r="C52" i="35" s="1"/>
  <c r="L38" i="3"/>
  <c r="J37" i="3"/>
  <c r="L39" i="3"/>
  <c r="I52" i="35" l="1"/>
  <c r="E60" i="35" s="1"/>
  <c r="C50" i="35"/>
  <c r="I50" i="35" s="1"/>
  <c r="H11" i="36"/>
  <c r="H13" i="36" s="1"/>
  <c r="H36" i="36"/>
  <c r="H40" i="35"/>
  <c r="I53" i="35" l="1"/>
  <c r="H29" i="36"/>
  <c r="C53" i="35"/>
  <c r="C60" i="35"/>
  <c r="D50" i="35"/>
  <c r="H31" i="36"/>
  <c r="H34" i="36" s="1"/>
  <c r="H35" i="36"/>
  <c r="F60" i="35" l="1"/>
  <c r="H14" i="36"/>
  <c r="D53" i="35"/>
  <c r="H32" i="36"/>
  <c r="F61" i="35" l="1"/>
  <c r="H37" i="36" s="1"/>
  <c r="F62" i="35"/>
  <c r="H38" i="36" s="1"/>
  <c r="D17" i="2"/>
  <c r="R9" i="4" s="1"/>
  <c r="R9" i="18" l="1"/>
  <c r="R9" i="10"/>
  <c r="R9" i="6"/>
  <c r="R9" i="12"/>
  <c r="R9" i="11"/>
  <c r="R9" i="9"/>
  <c r="R9" i="7"/>
  <c r="D18" i="2"/>
  <c r="R9" i="8"/>
  <c r="R9" i="14"/>
  <c r="R9" i="15"/>
  <c r="R9" i="17"/>
  <c r="R9" i="5"/>
  <c r="R9" i="13"/>
  <c r="R9" i="16"/>
  <c r="R10" i="14" l="1"/>
  <c r="R10" i="12"/>
  <c r="R10" i="8"/>
  <c r="R10" i="9"/>
  <c r="R10" i="11"/>
  <c r="R10" i="17"/>
  <c r="R10" i="4"/>
  <c r="R10" i="10"/>
  <c r="R10" i="16"/>
  <c r="R10" i="7"/>
  <c r="R10" i="6"/>
  <c r="R10" i="15"/>
  <c r="R10" i="5"/>
  <c r="R10" i="13"/>
  <c r="R10" i="18"/>
</calcChain>
</file>

<file path=xl/comments1.xml><?xml version="1.0" encoding="utf-8"?>
<comments xmlns="http://schemas.openxmlformats.org/spreadsheetml/2006/main">
  <authors>
    <author/>
  </authors>
  <commentList>
    <comment ref="B6" authorId="0" shapeId="0">
      <text>
        <r>
          <rPr>
            <b/>
            <sz val="9"/>
            <color indexed="8"/>
            <rFont val="Tahoma"/>
            <family val="2"/>
          </rPr>
          <t xml:space="preserve">Introducir los datos en las casilla siguientes, a los efectos de que se pueda realizar los cálculos correspondientes en las hojas mensuales
</t>
        </r>
      </text>
    </comment>
  </commentList>
</comments>
</file>

<file path=xl/comments10.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1.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2.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3.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 xml:space="preserve">En esta columna incluir IMPORTE BRUTO NOMINA
</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4.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 xml:space="preserve">En esta columna incluir IMPORTE BRUTO NOMINA
</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5.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 xml:space="preserve">En esta columna incluir IMPORTE BRUTO NOMINA
</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6.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 xml:space="preserve">En esta columna incluir IMPORTE BRUTO NOMINA
</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17.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18.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19.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nómina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20.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1.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2.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3.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4.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5.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6.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7.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8.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29.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3.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nómina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30.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31.xml><?xml version="1.0" encoding="utf-8"?>
<comments xmlns="http://schemas.openxmlformats.org/spreadsheetml/2006/main">
  <authors>
    <author/>
  </authors>
  <commentList>
    <comment ref="F5" authorId="0" shapeId="0">
      <text>
        <r>
          <rPr>
            <b/>
            <sz val="9"/>
            <color indexed="8"/>
            <rFont val="Tahoma"/>
            <family val="2"/>
          </rPr>
          <t xml:space="preserve">Especificar año
</t>
        </r>
      </text>
    </comment>
    <comment ref="G5" authorId="0" shapeId="0">
      <text>
        <r>
          <rPr>
            <b/>
            <sz val="9"/>
            <color indexed="8"/>
            <rFont val="Tahoma"/>
            <family val="2"/>
          </rPr>
          <t>Incluir TODOS los conceptos de la nómina</t>
        </r>
      </text>
    </comment>
    <comment ref="H5" authorId="0" shapeId="0">
      <text>
        <r>
          <rPr>
            <b/>
            <sz val="9"/>
            <color indexed="8"/>
            <rFont val="Tahoma"/>
            <family val="2"/>
          </rPr>
          <t xml:space="preserve">incluir el concepto IT (TOTAL incluido el de empresa)
</t>
        </r>
      </text>
    </comment>
    <comment ref="I5" authorId="0" shapeId="0">
      <text>
        <r>
          <rPr>
            <b/>
            <sz val="9"/>
            <color indexed="8"/>
            <rFont val="Tahoma"/>
            <family val="2"/>
          </rPr>
          <t xml:space="preserve">No incluir aquí los conceptos de IT 
</t>
        </r>
      </text>
    </comment>
    <comment ref="J5" authorId="0" shapeId="0">
      <text>
        <r>
          <rPr>
            <b/>
            <sz val="9"/>
            <color indexed="8"/>
            <rFont val="Tahoma"/>
            <family val="2"/>
          </rPr>
          <t xml:space="preserve">Incluir el CNAE de la Tarifa para la cotización Seguridad Social por AT/EP 
</t>
        </r>
      </text>
    </comment>
    <comment ref="K5" authorId="0" shapeId="0">
      <text>
        <r>
          <rPr>
            <b/>
            <sz val="9"/>
            <color indexed="8"/>
            <rFont val="Tahoma"/>
            <family val="2"/>
          </rPr>
          <t>Tipo de cotización (%) que corresponda</t>
        </r>
      </text>
    </comment>
    <comment ref="L5" authorId="0" shapeId="0">
      <text>
        <r>
          <rPr>
            <b/>
            <sz val="9"/>
            <color indexed="8"/>
            <rFont val="Tahoma"/>
            <family val="2"/>
          </rPr>
          <t>Tipo de cotización (%) que corresponda</t>
        </r>
      </text>
    </comment>
  </commentList>
</comments>
</file>

<file path=xl/comments32.xml><?xml version="1.0" encoding="utf-8"?>
<comments xmlns="http://schemas.openxmlformats.org/spreadsheetml/2006/main">
  <authors>
    <author/>
  </authors>
  <commentList>
    <comment ref="J8" authorId="0" shapeId="0">
      <text>
        <r>
          <rPr>
            <b/>
            <sz val="9"/>
            <color indexed="8"/>
            <rFont val="Tahoma"/>
            <family val="2"/>
          </rPr>
          <t xml:space="preserve">Debe indicar el concepto de los incluidos dentro de la lista desplegable
</t>
        </r>
      </text>
    </comment>
  </commentList>
</comments>
</file>

<file path=xl/comments4.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5.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6.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7.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8.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comments9.xml><?xml version="1.0" encoding="utf-8"?>
<comments xmlns="http://schemas.openxmlformats.org/spreadsheetml/2006/main">
  <authors>
    <author/>
  </authors>
  <commentList>
    <comment ref="P3" authorId="0" shapeId="0">
      <text>
        <r>
          <rPr>
            <sz val="8"/>
            <color indexed="8"/>
            <rFont val="Tahoma"/>
            <family val="2"/>
          </rPr>
          <t xml:space="preserve">Introducir los costes de cada uno de los conceptos que correspondan por año
</t>
        </r>
      </text>
    </comment>
    <comment ref="E14" authorId="0" shapeId="0">
      <text>
        <r>
          <rPr>
            <sz val="8"/>
            <color indexed="8"/>
            <rFont val="Tahoma"/>
            <family val="2"/>
          </rPr>
          <t xml:space="preserve">Incluir en este apartado el número de días considerado para la realización de las nóminas (si se realizan por meses de 30 dias, poner 30. Si por el contrario se abona el salario por días naturales del mes, debe ponerse los días que disponga el mes correspondiente)
</t>
        </r>
      </text>
    </comment>
    <comment ref="F14" authorId="0" shapeId="0">
      <text>
        <r>
          <rPr>
            <sz val="8"/>
            <color indexed="8"/>
            <rFont val="Tahoma"/>
            <family val="2"/>
          </rPr>
          <t xml:space="preserve">Nº dias en alta a pagar en la correspondiente a la nómina
</t>
        </r>
      </text>
    </comment>
    <comment ref="G14" authorId="0" shapeId="0">
      <text>
        <r>
          <rPr>
            <b/>
            <sz val="9"/>
            <color indexed="8"/>
            <rFont val="Tahoma"/>
            <family val="2"/>
          </rPr>
          <t xml:space="preserve">Nº de días en baja incluidos en la nomina
</t>
        </r>
      </text>
    </comment>
    <comment ref="H14" authorId="0" shapeId="0">
      <text>
        <r>
          <rPr>
            <sz val="8"/>
            <color indexed="8"/>
            <rFont val="Tahoma"/>
            <family val="2"/>
          </rPr>
          <t xml:space="preserve">Introducir el año correspondiente de la nómina que se introduce. 
</t>
        </r>
      </text>
    </comment>
    <comment ref="K14" authorId="0" shapeId="0">
      <text>
        <r>
          <rPr>
            <sz val="9"/>
            <color indexed="8"/>
            <rFont val="Tahoma"/>
            <family val="2"/>
          </rPr>
          <t xml:space="preserve">Aquí se incluye el coste del SMI+Prorrata Extraordinaria
</t>
        </r>
      </text>
    </comment>
    <comment ref="L14" authorId="0" shapeId="0">
      <text>
        <r>
          <rPr>
            <b/>
            <sz val="9"/>
            <color indexed="8"/>
            <rFont val="Tahoma"/>
            <family val="2"/>
          </rPr>
          <t>En esta columna incluir IMPORTE BRUTO NOMINA</t>
        </r>
      </text>
    </comment>
    <comment ref="U14" authorId="0" shapeId="0">
      <text>
        <r>
          <rPr>
            <sz val="9"/>
            <color indexed="8"/>
            <rFont val="Tahoma"/>
            <family val="2"/>
          </rPr>
          <t xml:space="preserve">Incluir en el caso de que no se abone mensualmente
</t>
        </r>
      </text>
    </comment>
    <comment ref="X14" authorId="0" shapeId="0">
      <text>
        <r>
          <rPr>
            <b/>
            <i/>
            <u/>
            <sz val="9"/>
            <color indexed="8"/>
            <rFont val="Tahoma"/>
            <family val="2"/>
          </rPr>
          <t xml:space="preserve">OJO - Solo usar en caso necesario
</t>
        </r>
        <r>
          <rPr>
            <sz val="9"/>
            <color indexed="8"/>
            <rFont val="Tahoma"/>
            <family val="2"/>
          </rPr>
          <t xml:space="preserve">En caso de utilizar esta columna se deberá especificar en "Comentarios" el motivo del ajuste.
</t>
        </r>
      </text>
    </comment>
  </commentList>
</comments>
</file>

<file path=xl/sharedStrings.xml><?xml version="1.0" encoding="utf-8"?>
<sst xmlns="http://schemas.openxmlformats.org/spreadsheetml/2006/main" count="1775" uniqueCount="274">
  <si>
    <t>NOTA:</t>
  </si>
  <si>
    <t>La información  (NIF, Nombre y Apellidos y especialidad) de los alumnos trabajadores se incluiran en el cuadro resumen</t>
  </si>
  <si>
    <t xml:space="preserve">La información del personal directivo, formadores y personal de apoyo se incluiran en la Hoja Resumen. </t>
  </si>
  <si>
    <t xml:space="preserve">LOS IMPORTES DE LOS GASTOS ELEGIBLES SE IRÁN ACUMULANDO EN LA HOJA RESUMEN CADA VEZ QUE VAYAMOS INCLUYENDO LOS DATOS EN LOS MESES CORRESPONDIENTES. </t>
  </si>
  <si>
    <t>LOS GASTOS DEL MODULO B, TAMBIÉN SE INCORPORARAN EN LA HOJA RESUMEN.</t>
  </si>
  <si>
    <t>Tanto la certificación del Gasto como el Anexo de Justificación del Gasto se incluye en este archivo, al final.</t>
  </si>
  <si>
    <t>En la hoja "SS+SMI" deberá introducirse los datos para que puedan realizarse los cálculos en cada una de las hojas menuales de los alumnos trabajadores</t>
  </si>
  <si>
    <t>Si algún alumno durante el desarrollo del proyecto causa baja, a partir del mes que ya no se disponga de nómina, la celda "año" debe quedar en blanco.</t>
  </si>
  <si>
    <t>Cuenta justificativa del expediente</t>
  </si>
  <si>
    <t xml:space="preserve">Fecha Inicio </t>
  </si>
  <si>
    <t>DATOS PARA CALCULO ALUMNOS-TRABAJADORES</t>
  </si>
  <si>
    <t xml:space="preserve">Fecha Finalización </t>
  </si>
  <si>
    <t>Nombre de la Entidad</t>
  </si>
  <si>
    <t>AÑO</t>
  </si>
  <si>
    <t>CIF de la entidad</t>
  </si>
  <si>
    <t>EMPRESA</t>
  </si>
  <si>
    <t>Contigencias comunes</t>
  </si>
  <si>
    <t>IMPORTES CONCEDIDOS</t>
  </si>
  <si>
    <t xml:space="preserve">Módulo A </t>
  </si>
  <si>
    <t>IMPORTES PAGADOS</t>
  </si>
  <si>
    <t xml:space="preserve">Desempleo </t>
  </si>
  <si>
    <t xml:space="preserve">Módulo B </t>
  </si>
  <si>
    <t>Fondo de garantía salarial</t>
  </si>
  <si>
    <t xml:space="preserve">Módulo C </t>
  </si>
  <si>
    <t>Formación profesional</t>
  </si>
  <si>
    <t>TOTAL</t>
  </si>
  <si>
    <t xml:space="preserve">Acc. de Trabajo y Enf. Prof. </t>
  </si>
  <si>
    <t>IT</t>
  </si>
  <si>
    <t>IMS</t>
  </si>
  <si>
    <t>Total cotización SS a cargo empresa</t>
  </si>
  <si>
    <t>SALARIO MENSUAL POR TIPO DE PROGRAMA</t>
  </si>
  <si>
    <t>SALARIO MINIMO INTERPROFESIONAL</t>
  </si>
  <si>
    <t>Mensual</t>
  </si>
  <si>
    <t>SALARIO MENSUAL</t>
  </si>
  <si>
    <t>Diario</t>
  </si>
  <si>
    <t>SALARIO DIARIO</t>
  </si>
  <si>
    <t>Tipo Contrato de trabajo</t>
  </si>
  <si>
    <t>Fecha Inicio Fase</t>
  </si>
  <si>
    <t>Fecha Finalización Fase</t>
  </si>
  <si>
    <t>ALUMNOS-TRABAJADORES CONTRATADOS IMPUTADOS A LA SUBVENCIÓN</t>
  </si>
  <si>
    <t>PERSONAL DIRECCION/MONITORES IMPUTADOS A LA SUBVENCIÓN</t>
  </si>
  <si>
    <t>NIF</t>
  </si>
  <si>
    <t>NOMBRE TRABAJADOR</t>
  </si>
  <si>
    <t>CODIGO ESPECIALIDAD</t>
  </si>
  <si>
    <t>GASTO MÁXIMO ELEGIBLE</t>
  </si>
  <si>
    <t>APORTACIÓN ENTIDAD</t>
  </si>
  <si>
    <t>CATEGORÍA O GRUPO PROFESIONAL</t>
  </si>
  <si>
    <t xml:space="preserve">GASTO MÁXIMO ELEGIBLE </t>
  </si>
  <si>
    <t>Nº TOTAL FACT.</t>
  </si>
  <si>
    <t>IMPORTE TOTAL MODULO B</t>
  </si>
  <si>
    <t>Módulo A</t>
  </si>
  <si>
    <t>Módulo B</t>
  </si>
  <si>
    <t>Módulo C</t>
  </si>
  <si>
    <t>Subvención recibida</t>
  </si>
  <si>
    <t>Total Justificado</t>
  </si>
  <si>
    <t>(Firma y Sello)</t>
  </si>
  <si>
    <t>Página 1 de 2</t>
  </si>
  <si>
    <t>Página 2 de 2</t>
  </si>
  <si>
    <t xml:space="preserve">Denominación:    </t>
  </si>
  <si>
    <t>Año</t>
  </si>
  <si>
    <t>Fecha de inicio del periodo imputado</t>
  </si>
  <si>
    <t>Fecha de finalización del periodo imputado</t>
  </si>
  <si>
    <t>TIPO DE CONTRATO  SEGÚN TC2</t>
  </si>
  <si>
    <t>Salario Mínimo Interprofesional (día)</t>
  </si>
  <si>
    <t>S.M.I (mensual)</t>
  </si>
  <si>
    <t>TOTAL DÍAS (NÓMINA)</t>
  </si>
  <si>
    <t>DATOS DE REFERENCIA</t>
  </si>
  <si>
    <t>COSTE TOTAL  IMPUTADO (Gasto elegible)</t>
  </si>
  <si>
    <t>Nº</t>
  </si>
  <si>
    <t>NOMBRE Y APELLIDOS ALUMNO/A-TRABAJADOR/A</t>
  </si>
  <si>
    <t>CÓDIGO ESPECIALIDAD</t>
  </si>
  <si>
    <t>Nº DIAS MES A EFECTOS DE PAGO NOMINA</t>
  </si>
  <si>
    <t>EN ALTA</t>
  </si>
  <si>
    <t>EN BAJA</t>
  </si>
  <si>
    <t>SMI (dia)</t>
  </si>
  <si>
    <t>SALARIO MES SUBV.</t>
  </si>
  <si>
    <t>SALARIO + PRORRATA EXTRAORD.</t>
  </si>
  <si>
    <t>TOTAL SALARIO BRUTO NOMINA</t>
  </si>
  <si>
    <t xml:space="preserve">PRESTACION IT   - EMPRESA           </t>
  </si>
  <si>
    <t>OTROS CONCEPTOS    NO SUBVEN-CIONABLES</t>
  </si>
  <si>
    <t>TOTAL NOMINA</t>
  </si>
  <si>
    <t>TOTAL NOMINA (GASTO ELEGIBLE)</t>
  </si>
  <si>
    <t>TOTAL SEG. SOCIAL (EN ALTA)</t>
  </si>
  <si>
    <t>TOTAL SEG. SOCIAL (EN BAJA)</t>
  </si>
  <si>
    <t>BONIFICACIÓN-REDUCCIÓN (SEGÚN TC2)</t>
  </si>
  <si>
    <t>PRESTACIÓN IT-COMPENSACIÓN IT (SEGÚN TC2)</t>
  </si>
  <si>
    <t>PAGA EXTRAORD.</t>
  </si>
  <si>
    <t>COSTE TOTAL</t>
  </si>
  <si>
    <t>COSTE TOTAL  IMPUTADO  -Nomina + S. S. (según tabla)</t>
  </si>
  <si>
    <t>AJUSTE (por si fuese necesario -especificar en comentarios-)</t>
  </si>
  <si>
    <t>COSTE TOTAL  IMPUTADO (Ajustado)</t>
  </si>
  <si>
    <t>LÍQUIDO PERCIBIDO POR EL TRABAJADOR (NÓMINA)</t>
  </si>
  <si>
    <t xml:space="preserve">FORMA PAGO </t>
  </si>
  <si>
    <t>FECHA PAGO</t>
  </si>
  <si>
    <t>COMENTARIOS</t>
  </si>
  <si>
    <t>TRANSF</t>
  </si>
  <si>
    <t>CHEQ</t>
  </si>
  <si>
    <t>METALICO</t>
  </si>
  <si>
    <t>NOMBRE Y APELLIDOS</t>
  </si>
  <si>
    <t>CATEGORIA</t>
  </si>
  <si>
    <t>TOTAL DEVENGADO (NÓMINA) Importe bruto de la nómina</t>
  </si>
  <si>
    <t xml:space="preserve">IMPORTE IT EMPRESA                </t>
  </si>
  <si>
    <t>Conceptos incluidos en la nómina no subvencionables</t>
  </si>
  <si>
    <t>Tarifa de prima para la cotización a la Seguridad Social por AT/EP</t>
  </si>
  <si>
    <t>TIPO COTIZACIÓN (%) (ALTA)</t>
  </si>
  <si>
    <t>TIPO COTIZACIÓN (%) (BAJA)</t>
  </si>
  <si>
    <t>Base de cotización de los días trabajados según TC2</t>
  </si>
  <si>
    <t>IMPORTE SS (ALTA)</t>
  </si>
  <si>
    <t>Base de cotización de los días de baja/importe no subvencionale según el TC2</t>
  </si>
  <si>
    <t>IMPORTE SS (BAJA)</t>
  </si>
  <si>
    <t>SS A CARGO DE LA EMPRESA</t>
  </si>
  <si>
    <t xml:space="preserve">COSTE TOTAL </t>
  </si>
  <si>
    <t>COSTE TOTAL ELEGIBLE</t>
  </si>
  <si>
    <t>CRITERIO DE IMPUTACIÓN</t>
  </si>
  <si>
    <t>COSTE IMPUTADO</t>
  </si>
  <si>
    <t>ALTA</t>
  </si>
  <si>
    <t>BAJA</t>
  </si>
  <si>
    <t xml:space="preserve">IMPORTE IT                 </t>
  </si>
  <si>
    <t xml:space="preserve">RELACIÓN DE JUSTIFICANTES DE GASTOS Y PAGOS </t>
  </si>
  <si>
    <t xml:space="preserve">Nº </t>
  </si>
  <si>
    <t>FECHA</t>
  </si>
  <si>
    <t>Nº FACTURA</t>
  </si>
  <si>
    <t>PROVEEDOR/PERCEPTOR</t>
  </si>
  <si>
    <t>CIF/NIF</t>
  </si>
  <si>
    <t>CONCEPTO</t>
  </si>
  <si>
    <t>FORMA DE PAGO (1)</t>
  </si>
  <si>
    <t xml:space="preserve">IMPORTE (2)             </t>
  </si>
  <si>
    <t>%  IMPUTACIÓN  (3)</t>
  </si>
  <si>
    <t>IMPORTE IMPUTADO (euros)</t>
  </si>
  <si>
    <t>FECHA DE PAGO</t>
  </si>
  <si>
    <t>     </t>
  </si>
  <si>
    <t>Material de oficina</t>
  </si>
  <si>
    <t>.</t>
  </si>
  <si>
    <t>.-</t>
  </si>
  <si>
    <t>TOTAL ……………………</t>
  </si>
  <si>
    <t>[1] Claves: Transferencia bancaria,  Metálico o Cheque Bancario</t>
  </si>
  <si>
    <t>[2] Se acompañará justificantes de gasto y pago  individualizado</t>
  </si>
  <si>
    <t>[3] Se justificará el criterio para aquellos gastos que se imputen parcialmente</t>
  </si>
  <si>
    <r>
      <t xml:space="preserve">(*) Se declararan </t>
    </r>
    <r>
      <rPr>
        <b/>
        <u/>
        <sz val="8"/>
        <color indexed="8"/>
        <rFont val="Arial"/>
        <family val="2"/>
      </rPr>
      <t>todos los documentos de gastos</t>
    </r>
    <r>
      <rPr>
        <sz val="8"/>
        <color indexed="8"/>
        <rFont val="Arial"/>
        <family val="2"/>
      </rPr>
      <t xml:space="preserve"> (facturas, etc.)</t>
    </r>
  </si>
  <si>
    <t>Transfer.</t>
  </si>
  <si>
    <t>Metálico</t>
  </si>
  <si>
    <t>Cheque</t>
  </si>
  <si>
    <t>Compensaciones de gastos por primas del seguro de accidentes de los alumnos</t>
  </si>
  <si>
    <t xml:space="preserve">      </t>
  </si>
  <si>
    <t>Medios didácticos, material escolar y de consumo para la formación</t>
  </si>
  <si>
    <t xml:space="preserve">Amortización de instalaciones y equipos </t>
  </si>
  <si>
    <t>Viajes para la formación</t>
  </si>
  <si>
    <t>Alquiler de equipos (Excluido leasing)</t>
  </si>
  <si>
    <t xml:space="preserve">       </t>
  </si>
  <si>
    <t>Otros gastos de funcionamiento necesarios para el desarrollo del proyecto formativo</t>
  </si>
  <si>
    <t>JUSTIFICACIÓN DEL GASTO</t>
  </si>
  <si>
    <t>1. IDENTIFICACIÓN DE LA ENTIDAD PROMOTORA</t>
  </si>
  <si>
    <t>ENTIDAD</t>
  </si>
  <si>
    <t>CIF</t>
  </si>
  <si>
    <t>Dirección</t>
  </si>
  <si>
    <t>CP</t>
  </si>
  <si>
    <t>Localidad</t>
  </si>
  <si>
    <t>Provincia:</t>
  </si>
  <si>
    <t>Telf.:</t>
  </si>
  <si>
    <t>Representante:</t>
  </si>
  <si>
    <t>NIF:</t>
  </si>
  <si>
    <t>2. IDENTIFICACIÓN DEL PMEF</t>
  </si>
  <si>
    <t>Nº EXPTE</t>
  </si>
  <si>
    <t>FECHA INICIO</t>
  </si>
  <si>
    <t>FECHA FINAL.</t>
  </si>
  <si>
    <t>DENOMINACIÓN DEL PROYECTO/ESPECIALIDAD</t>
  </si>
  <si>
    <t xml:space="preserve">3. DESGLOSE DE GASTOS[1] </t>
  </si>
  <si>
    <t>3.1 Módulo A (Personal coordinador, formador y de apoyo)</t>
  </si>
  <si>
    <t>SALARIOS</t>
  </si>
  <si>
    <t>●    Salarios</t>
  </si>
  <si>
    <t>SEG. SOCIAL</t>
  </si>
  <si>
    <t xml:space="preserve">TOTAL </t>
  </si>
  <si>
    <t>●    Aportación Entidad (Gasto no elegible)</t>
  </si>
  <si>
    <t xml:space="preserve">A. SUBTOTAL (Gasto elegible) </t>
  </si>
  <si>
    <t>3.2 Módulo B</t>
  </si>
  <si>
    <t> ●    Gastos de funcionamiento y gestión</t>
  </si>
  <si>
    <t>B. SUBTOTAL</t>
  </si>
  <si>
    <t>3.3 Módulo C (Salarios alumnos-Trabajadores)</t>
  </si>
  <si>
    <t xml:space="preserve">●    Salarios </t>
  </si>
  <si>
    <t>●    Seguridad Social a cargo de la empresa</t>
  </si>
  <si>
    <t>●    Total Salarios + Seg. Social</t>
  </si>
  <si>
    <t>●    Aportación entidad (Gasto no elegible)</t>
  </si>
  <si>
    <t xml:space="preserve">C. SUBTOTAL </t>
  </si>
  <si>
    <t>TOTAL GASTOS (A+B+C)</t>
  </si>
  <si>
    <t>4. SUBVENCIÓN JUSTIFICABLE[2]</t>
  </si>
  <si>
    <t>4.1 Horas consignadas:      </t>
  </si>
  <si>
    <t>4.2 Subvención a justificar:                          €</t>
  </si>
  <si>
    <t>5. LIQUIDACIÓN</t>
  </si>
  <si>
    <t>Subvención Concedida</t>
  </si>
  <si>
    <t>Subvención recibida (Pagada)</t>
  </si>
  <si>
    <t>A liquidar</t>
  </si>
  <si>
    <t>En                                     ,      </t>
  </si>
  <si>
    <t>Se acompañará los justificantes de pago, según relación de justificantes de pago</t>
  </si>
  <si>
    <t>CERTIFICACIÓN DEL GASTO</t>
  </si>
  <si>
    <t>D/Dª</t>
  </si>
  <si>
    <t>con NIF</t>
  </si>
  <si>
    <t>como (1)</t>
  </si>
  <si>
    <t>de la entidad</t>
  </si>
  <si>
    <t>con CIF</t>
  </si>
  <si>
    <t>nº expte</t>
  </si>
  <si>
    <t>con fecha inicio</t>
  </si>
  <si>
    <t xml:space="preserve">y finalización el </t>
  </si>
  <si>
    <r>
      <t>CERTIFICA</t>
    </r>
    <r>
      <rPr>
        <sz val="10"/>
        <color indexed="8"/>
        <rFont val="Calibri"/>
        <family val="2"/>
      </rPr>
      <t>: Que la subvención concedida para el expediente de referencia, se ha destinado a los fines para los que se concedió y de acuerdo con la normativa aplicable a las mismas, y que los gastos efectuados a tal fin con cargo a dicha subvención son los que se detallan a continuación y cuyos justificantes individualizados se presentan junto con esta certificación, y que además se encuentran disponibles en las dependencias de esta Entidad para las actuaciones de comprobación y control legalmente establecidas:</t>
    </r>
  </si>
  <si>
    <t>1) GASTOS DE FORMACIÓN Y FUNCIONAMIENTO (MODULO A)</t>
  </si>
  <si>
    <t>1.a) Subvención anticipada por el Servicio Regional de Empleo y Formación</t>
  </si>
  <si>
    <t>1.b) Gastos y pagos efectuados por la Entidad Promotora (Personal coordinación, formadores y de apoyo) GASTOS ELEGIBLES</t>
  </si>
  <si>
    <t xml:space="preserve">       Salarios + Seguridad Social a cargo del empleador </t>
  </si>
  <si>
    <t>Total Gastos personal</t>
  </si>
  <si>
    <t>DIFERENCIA SOBRE GASTO ELEGIBLE</t>
  </si>
  <si>
    <t>2) GASTOS DE FORMACIÓN Y FUNCIONAMIENTO (MODULO B)</t>
  </si>
  <si>
    <t>2.a) Subvención anticipada por el Servicio Regional de Empleo y Formación</t>
  </si>
  <si>
    <t>2.b) Gastos y pagos efectuados por la Entidad Promotora (Gastos elegibles)</t>
  </si>
  <si>
    <t>       Compensaciones de gastos por primas del seguro de accidentes de los alumnos</t>
  </si>
  <si>
    <t>       Medios didácticos, material escolar y de consumo para la formación</t>
  </si>
  <si>
    <t xml:space="preserve">       Amortización de instalaciones y equipos </t>
  </si>
  <si>
    <t>       Viajes para la formación</t>
  </si>
  <si>
    <t>       Material de oficina</t>
  </si>
  <si>
    <t>       Alquiler de equipos (Excluido leasing)</t>
  </si>
  <si>
    <t>       Otros gastos de funcionamiento necesarios para el desarrollo del proyecto formativo</t>
  </si>
  <si>
    <t>3) GASTOS SALARIALES DE LOS ALUMNOS-TRABAJADORES (MODULO C)</t>
  </si>
  <si>
    <t>3.a) Subvención anticipada por el Servicio Regional de Empleo y Formación</t>
  </si>
  <si>
    <t>Total Gastos personal alumnos-trabajadores</t>
  </si>
  <si>
    <t xml:space="preserve">TOTAL GASTOS Y PAGOS </t>
  </si>
  <si>
    <t xml:space="preserve">TOTAL GASTOS Y PAGOS (GASTO ELEGIBLE) </t>
  </si>
  <si>
    <t>En                                           ,      </t>
  </si>
  <si>
    <t>[1] Cargo responsable de los fondos</t>
  </si>
  <si>
    <t>[2] Denominación/Especialidad</t>
  </si>
  <si>
    <t>_______________________________________________________</t>
  </si>
  <si>
    <t>TOTAL IMPORTE BRUTO NOMINA</t>
  </si>
  <si>
    <t>TOTAL IMPORTE BRUTO NÓMINA</t>
  </si>
  <si>
    <t>importe aplicando % de imputación</t>
  </si>
  <si>
    <t>●   Ajuste</t>
  </si>
  <si>
    <t>Subvenión pagada</t>
  </si>
  <si>
    <t>A reintegrar</t>
  </si>
  <si>
    <t>●      Seguridad Social</t>
  </si>
  <si>
    <t>Importe justificado</t>
  </si>
  <si>
    <t>Fdo.:    </t>
  </si>
  <si>
    <t>(Firma  electrónica)</t>
  </si>
  <si>
    <t>(Firma electrónica)</t>
  </si>
  <si>
    <t>Fdo.:     </t>
  </si>
  <si>
    <t>●    Gasto no elegible por sobrepaso sobre concedido</t>
  </si>
  <si>
    <t>●    Gasto no elegible total</t>
  </si>
  <si>
    <t>TOTAL GASTOS NO ELEGIBLES</t>
  </si>
  <si>
    <t xml:space="preserve">En               a,    de                  de </t>
  </si>
  <si>
    <t>CUADRO INTRODUCCIÓN DATOS PARA JUSTIFICACIÓN Y CUMPLIMENTACIÓN DE DOCUMENTOS DE EXPEDIENTES PMEF EELL 25-54 (2023)</t>
  </si>
  <si>
    <t>Fecha:</t>
  </si>
  <si>
    <t xml:space="preserve">Fdo: </t>
  </si>
  <si>
    <t>MEI (Mecanismo Equidad Intergeneracional)</t>
  </si>
  <si>
    <t>MEI (Mecanismo Equidad Intergener.)</t>
  </si>
  <si>
    <t xml:space="preserve"> SS a cargo empresa + MEI</t>
  </si>
  <si>
    <t>Base cotización mensual:</t>
  </si>
  <si>
    <t>Concedido</t>
  </si>
  <si>
    <t>Gasto Elegible</t>
  </si>
  <si>
    <t>Disponible para compensación</t>
  </si>
  <si>
    <t>Necesidad de compensación</t>
  </si>
  <si>
    <t>por subida SMI</t>
  </si>
  <si>
    <t>No procede</t>
  </si>
  <si>
    <t>Compensado</t>
  </si>
  <si>
    <t>Gasto Elegible Compensado</t>
  </si>
  <si>
    <t>Totales</t>
  </si>
  <si>
    <t>A liquidar (pago a la entidad)</t>
  </si>
  <si>
    <t>A Reintegrar por la entidad</t>
  </si>
  <si>
    <t>DIFERENCIA SOBRE GASTO ELEGIBLE (Disponible para compensación por subida del módulo C por subida del SMI)</t>
  </si>
  <si>
    <t>       Salarios + Seguridad Social a cargo del empleador + Gastos no elegibles (Aportación de la entidad)</t>
  </si>
  <si>
    <t>3.b) Gastos y pagos efectuados por la Entidad Promotora (Gastos elegibles). Incluye compensación por incremento del SMI.</t>
  </si>
  <si>
    <t>●    Gasto no elegible por sobrepaso sobre concedido por subida del SMI</t>
  </si>
  <si>
    <t>IMPORTE PENDIENTE DE PAGO A LA ENTIDAD (TOTAL GASTOS Y PAGOS ELEGIBLE &gt; IMPORTE SUBVENCIÓN ANTICIPADA)</t>
  </si>
  <si>
    <t>IMPORTE A REINTEGRAR POR LA ENTIDAD    (TOTAL GASTOS Y PAGOS ELEGIBLES &lt; IMPORTE SUBVENCIÓN ANTICIPADA)</t>
  </si>
  <si>
    <t>Proyecto EXPERIENCIAL</t>
  </si>
  <si>
    <t>EXPERIENCIAL</t>
  </si>
  <si>
    <t>entidad promotora del programa</t>
  </si>
  <si>
    <t>MENORES 30 AÑOS</t>
  </si>
  <si>
    <t>Tipo de Programa:
EXPERIENCIAL DE CARACTER ESPECIFICO</t>
  </si>
  <si>
    <t>PROGRAMA EXPERIENCIAL DE CARÁCTER ESPECIFICO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</si>
</sst>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quot; €&quot;"/>
    <numFmt numFmtId="165" formatCode="d\-mmm\-yyyy;@"/>
    <numFmt numFmtId="166" formatCode="#,##0.00_ ;[Red]\-#,##0.00\ "/>
    <numFmt numFmtId="167" formatCode="#,##0.00_ ;\-#,##0.00\ "/>
    <numFmt numFmtId="168" formatCode="dd\-mm\-yy;@"/>
    <numFmt numFmtId="169" formatCode="_-* #,##0.00&quot; €&quot;_-;\-* #,##0.00&quot; €&quot;_-;_-* \-??&quot; €&quot;_-;_-@_-"/>
    <numFmt numFmtId="170" formatCode="#,##0.00&quot; €&quot;;[Red]\-#,##0.00&quot; €&quot;"/>
    <numFmt numFmtId="171" formatCode="#,##0.00\ &quot;€&quot;"/>
  </numFmts>
  <fonts count="74">
    <font>
      <sz val="11"/>
      <color indexed="8"/>
      <name val="Calibri"/>
      <family val="2"/>
    </font>
    <font>
      <sz val="10"/>
      <name val="Arial"/>
      <family val="2"/>
    </font>
    <font>
      <b/>
      <sz val="14"/>
      <color indexed="60"/>
      <name val="Calibri"/>
      <family val="2"/>
    </font>
    <font>
      <sz val="12"/>
      <color indexed="8"/>
      <name val="Calibri"/>
      <family val="2"/>
    </font>
    <font>
      <sz val="11"/>
      <name val="Calibri"/>
      <family val="2"/>
    </font>
    <font>
      <sz val="11"/>
      <color indexed="9"/>
      <name val="Calibri"/>
      <family val="2"/>
    </font>
    <font>
      <b/>
      <sz val="11"/>
      <color indexed="52"/>
      <name val="Calibri"/>
      <family val="2"/>
    </font>
    <font>
      <b/>
      <sz val="10"/>
      <name val="Calibri"/>
      <family val="2"/>
    </font>
    <font>
      <sz val="10"/>
      <name val="Calibri"/>
      <family val="2"/>
    </font>
    <font>
      <b/>
      <sz val="11"/>
      <color indexed="8"/>
      <name val="Calibri"/>
      <family val="2"/>
    </font>
    <font>
      <sz val="11"/>
      <color indexed="10"/>
      <name val="Calibri"/>
      <family val="2"/>
    </font>
    <font>
      <b/>
      <sz val="9"/>
      <color indexed="8"/>
      <name val="Tahoma"/>
      <family val="2"/>
    </font>
    <font>
      <sz val="9"/>
      <color indexed="8"/>
      <name val="Tahoma"/>
      <family val="2"/>
    </font>
    <font>
      <b/>
      <sz val="11"/>
      <name val="Calibri"/>
      <family val="2"/>
    </font>
    <font>
      <b/>
      <sz val="11"/>
      <color indexed="9"/>
      <name val="Calibri"/>
      <family val="2"/>
    </font>
    <font>
      <sz val="10"/>
      <name val="Trebuchet MS"/>
      <family val="2"/>
    </font>
    <font>
      <sz val="10"/>
      <color indexed="8"/>
      <name val="Arial"/>
      <family val="2"/>
    </font>
    <font>
      <sz val="11"/>
      <color indexed="62"/>
      <name val="Calibri"/>
      <family val="2"/>
    </font>
    <font>
      <b/>
      <sz val="10"/>
      <color indexed="9"/>
      <name val="Arial"/>
      <family val="2"/>
    </font>
    <font>
      <sz val="8"/>
      <color indexed="8"/>
      <name val="Calibri"/>
      <family val="2"/>
    </font>
    <font>
      <b/>
      <sz val="10"/>
      <name val="Trebuchet MS"/>
      <family val="2"/>
    </font>
    <font>
      <b/>
      <sz val="12"/>
      <name val="Calibri"/>
      <family val="2"/>
    </font>
    <font>
      <b/>
      <sz val="10"/>
      <color indexed="30"/>
      <name val="Calibri"/>
      <family val="2"/>
    </font>
    <font>
      <b/>
      <sz val="12"/>
      <color indexed="8"/>
      <name val="Calibri"/>
      <family val="2"/>
    </font>
    <font>
      <sz val="20"/>
      <color indexed="60"/>
      <name val="Calibri"/>
      <family val="2"/>
    </font>
    <font>
      <sz val="9"/>
      <color indexed="9"/>
      <name val="Calibri"/>
      <family val="2"/>
    </font>
    <font>
      <b/>
      <sz val="8"/>
      <color indexed="63"/>
      <name val="Calibri"/>
      <family val="2"/>
    </font>
    <font>
      <b/>
      <sz val="11"/>
      <color indexed="63"/>
      <name val="Calibri"/>
      <family val="2"/>
    </font>
    <font>
      <b/>
      <sz val="11"/>
      <color indexed="10"/>
      <name val="Calibri"/>
      <family val="2"/>
    </font>
    <font>
      <b/>
      <sz val="8"/>
      <name val="Calibri"/>
      <family val="2"/>
    </font>
    <font>
      <sz val="9"/>
      <name val="Calibri"/>
      <family val="2"/>
    </font>
    <font>
      <b/>
      <sz val="10"/>
      <color indexed="8"/>
      <name val="Calibri"/>
      <family val="2"/>
    </font>
    <font>
      <sz val="8"/>
      <color indexed="8"/>
      <name val="Tahoma"/>
      <family val="2"/>
    </font>
    <font>
      <b/>
      <i/>
      <u/>
      <sz val="9"/>
      <color indexed="8"/>
      <name val="Tahoma"/>
      <family val="2"/>
    </font>
    <font>
      <sz val="8"/>
      <name val="Calibri"/>
      <family val="2"/>
    </font>
    <font>
      <sz val="11"/>
      <color indexed="55"/>
      <name val="Calibri"/>
      <family val="2"/>
    </font>
    <font>
      <sz val="10"/>
      <color indexed="60"/>
      <name val="Trebuchet MS"/>
      <family val="2"/>
    </font>
    <font>
      <sz val="10"/>
      <color indexed="9"/>
      <name val="Trebuchet MS"/>
      <family val="2"/>
    </font>
    <font>
      <b/>
      <sz val="9"/>
      <color indexed="63"/>
      <name val="Calibri"/>
      <family val="2"/>
    </font>
    <font>
      <b/>
      <sz val="14"/>
      <name val="Calibri"/>
      <family val="2"/>
    </font>
    <font>
      <sz val="8"/>
      <color indexed="9"/>
      <name val="Calibri"/>
      <family val="2"/>
    </font>
    <font>
      <sz val="8"/>
      <color indexed="8"/>
      <name val="Arial"/>
      <family val="2"/>
    </font>
    <font>
      <b/>
      <sz val="10"/>
      <color indexed="8"/>
      <name val="Arial"/>
      <family val="2"/>
    </font>
    <font>
      <b/>
      <sz val="8"/>
      <color indexed="8"/>
      <name val="Arial"/>
      <family val="2"/>
    </font>
    <font>
      <sz val="10"/>
      <color indexed="8"/>
      <name val="Calibri"/>
      <family val="2"/>
    </font>
    <font>
      <b/>
      <u/>
      <sz val="8"/>
      <color indexed="8"/>
      <name val="Arial"/>
      <family val="2"/>
    </font>
    <font>
      <b/>
      <sz val="14"/>
      <color indexed="8"/>
      <name val="Calibri"/>
      <family val="2"/>
    </font>
    <font>
      <b/>
      <sz val="14"/>
      <color indexed="9"/>
      <name val="Calibri"/>
      <family val="2"/>
    </font>
    <font>
      <sz val="6"/>
      <color indexed="8"/>
      <name val="Calibri"/>
      <family val="2"/>
    </font>
    <font>
      <sz val="12"/>
      <color indexed="9"/>
      <name val="Calibri"/>
      <family val="2"/>
    </font>
    <font>
      <sz val="10"/>
      <color indexed="8"/>
      <name val="Times New Roman"/>
      <family val="1"/>
    </font>
    <font>
      <b/>
      <sz val="10"/>
      <color indexed="12"/>
      <name val="Calibri"/>
      <family val="2"/>
    </font>
    <font>
      <sz val="7"/>
      <color indexed="8"/>
      <name val="Calibri"/>
      <family val="2"/>
    </font>
    <font>
      <b/>
      <sz val="12"/>
      <color indexed="62"/>
      <name val="Arial"/>
      <family val="2"/>
    </font>
    <font>
      <sz val="9"/>
      <color indexed="8"/>
      <name val="Arial"/>
      <family val="2"/>
    </font>
    <font>
      <sz val="11"/>
      <color indexed="60"/>
      <name val="Calibri"/>
      <family val="2"/>
    </font>
    <font>
      <sz val="4"/>
      <color indexed="8"/>
      <name val="Times New Roman"/>
      <family val="1"/>
    </font>
    <font>
      <sz val="11"/>
      <color indexed="8"/>
      <name val="Calibri"/>
      <family val="2"/>
    </font>
    <font>
      <sz val="11"/>
      <color indexed="10"/>
      <name val="Calibri"/>
      <family val="2"/>
    </font>
    <font>
      <sz val="11"/>
      <color indexed="9"/>
      <name val="Calibri"/>
      <family val="2"/>
    </font>
    <font>
      <b/>
      <sz val="10"/>
      <name val="Arial"/>
      <family val="2"/>
    </font>
    <font>
      <b/>
      <sz val="7"/>
      <color indexed="8"/>
      <name val="Calibri"/>
      <family val="2"/>
    </font>
    <font>
      <b/>
      <sz val="7"/>
      <color indexed="63"/>
      <name val="Calibri"/>
      <family val="2"/>
    </font>
    <font>
      <sz val="11"/>
      <color theme="0"/>
      <name val="Calibri"/>
      <family val="2"/>
    </font>
    <font>
      <b/>
      <sz val="10"/>
      <color rgb="FFFF0000"/>
      <name val="Calibri"/>
      <family val="2"/>
    </font>
    <font>
      <b/>
      <sz val="10"/>
      <color rgb="FF0000FF"/>
      <name val="Calibri"/>
      <family val="2"/>
    </font>
    <font>
      <b/>
      <sz val="12"/>
      <color rgb="FF0000FF"/>
      <name val="Calibri"/>
      <family val="2"/>
    </font>
    <font>
      <b/>
      <sz val="12"/>
      <color rgb="FFFF0000"/>
      <name val="Calibri"/>
      <family val="2"/>
    </font>
    <font>
      <sz val="9"/>
      <name val="Trebuchet MS"/>
      <family val="2"/>
    </font>
    <font>
      <sz val="9"/>
      <color indexed="8"/>
      <name val="Calibri"/>
      <family val="2"/>
    </font>
    <font>
      <sz val="9"/>
      <color indexed="60"/>
      <name val="Trebuchet MS"/>
      <family val="2"/>
    </font>
    <font>
      <sz val="9"/>
      <name val="Arial"/>
      <family val="2"/>
    </font>
    <font>
      <sz val="9"/>
      <color indexed="9"/>
      <name val="Trebuchet MS"/>
      <family val="2"/>
    </font>
    <font>
      <b/>
      <sz val="9"/>
      <color indexed="8"/>
      <name val="Calibri"/>
      <family val="2"/>
    </font>
  </fonts>
  <fills count="17">
    <fill>
      <patternFill patternType="none"/>
    </fill>
    <fill>
      <patternFill patternType="gray125"/>
    </fill>
    <fill>
      <patternFill patternType="solid">
        <fgColor indexed="42"/>
        <bgColor indexed="27"/>
      </patternFill>
    </fill>
    <fill>
      <patternFill patternType="solid">
        <fgColor indexed="47"/>
        <bgColor indexed="22"/>
      </patternFill>
    </fill>
    <fill>
      <patternFill patternType="solid">
        <fgColor indexed="44"/>
        <bgColor indexed="31"/>
      </patternFill>
    </fill>
    <fill>
      <patternFill patternType="solid">
        <fgColor indexed="49"/>
        <bgColor indexed="40"/>
      </patternFill>
    </fill>
    <fill>
      <patternFill patternType="solid">
        <fgColor indexed="22"/>
        <bgColor indexed="31"/>
      </patternFill>
    </fill>
    <fill>
      <patternFill patternType="solid">
        <fgColor indexed="53"/>
        <bgColor indexed="52"/>
      </patternFill>
    </fill>
    <fill>
      <patternFill patternType="solid">
        <fgColor indexed="62"/>
        <bgColor indexed="56"/>
      </patternFill>
    </fill>
    <fill>
      <patternFill patternType="solid">
        <fgColor indexed="9"/>
        <bgColor indexed="26"/>
      </patternFill>
    </fill>
    <fill>
      <patternFill patternType="solid">
        <fgColor indexed="55"/>
        <bgColor indexed="23"/>
      </patternFill>
    </fill>
    <fill>
      <patternFill patternType="solid">
        <fgColor indexed="27"/>
        <bgColor indexed="41"/>
      </patternFill>
    </fill>
    <fill>
      <patternFill patternType="solid">
        <fgColor indexed="26"/>
        <bgColor indexed="64"/>
      </patternFill>
    </fill>
    <fill>
      <patternFill patternType="solid">
        <fgColor indexed="26"/>
        <bgColor indexed="26"/>
      </patternFill>
    </fill>
    <fill>
      <patternFill patternType="solid">
        <fgColor indexed="9"/>
        <bgColor indexed="64"/>
      </patternFill>
    </fill>
    <fill>
      <patternFill patternType="solid">
        <fgColor theme="2" tint="-0.249977111117893"/>
        <bgColor indexed="31"/>
      </patternFill>
    </fill>
    <fill>
      <patternFill patternType="solid">
        <fgColor theme="0"/>
        <bgColor indexed="26"/>
      </patternFill>
    </fill>
  </fills>
  <borders count="10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0"/>
      </left>
      <right/>
      <top style="medium">
        <color indexed="60"/>
      </top>
      <bottom/>
      <diagonal/>
    </border>
    <border>
      <left/>
      <right/>
      <top style="medium">
        <color indexed="60"/>
      </top>
      <bottom/>
      <diagonal/>
    </border>
    <border>
      <left/>
      <right style="medium">
        <color indexed="60"/>
      </right>
      <top style="medium">
        <color indexed="60"/>
      </top>
      <bottom/>
      <diagonal/>
    </border>
    <border>
      <left style="medium">
        <color indexed="60"/>
      </left>
      <right/>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style="medium">
        <color indexed="60"/>
      </right>
      <top style="thin">
        <color indexed="9"/>
      </top>
      <bottom/>
      <diagonal/>
    </border>
    <border>
      <left style="thin">
        <color indexed="9"/>
      </left>
      <right style="medium">
        <color indexed="60"/>
      </right>
      <top/>
      <bottom style="thin">
        <color indexed="9"/>
      </bottom>
      <diagonal/>
    </border>
    <border>
      <left/>
      <right style="thin">
        <color indexed="9"/>
      </right>
      <top style="thin">
        <color indexed="9"/>
      </top>
      <bottom style="thin">
        <color indexed="9"/>
      </bottom>
      <diagonal/>
    </border>
    <border>
      <left style="thin">
        <color indexed="9"/>
      </left>
      <right style="medium">
        <color indexed="60"/>
      </right>
      <top style="thin">
        <color indexed="9"/>
      </top>
      <bottom style="thin">
        <color indexed="9"/>
      </bottom>
      <diagonal/>
    </border>
    <border>
      <left/>
      <right style="medium">
        <color indexed="60"/>
      </right>
      <top/>
      <bottom/>
      <diagonal/>
    </border>
    <border>
      <left style="thin">
        <color indexed="62"/>
      </left>
      <right style="thin">
        <color indexed="62"/>
      </right>
      <top style="thin">
        <color indexed="62"/>
      </top>
      <bottom style="thin">
        <color indexed="62"/>
      </bottom>
      <diagonal/>
    </border>
    <border>
      <left style="thin">
        <color indexed="62"/>
      </left>
      <right style="medium">
        <color indexed="60"/>
      </right>
      <top style="thin">
        <color indexed="62"/>
      </top>
      <bottom style="thin">
        <color indexed="62"/>
      </bottom>
      <diagonal/>
    </border>
    <border>
      <left style="medium">
        <color indexed="60"/>
      </left>
      <right/>
      <top/>
      <bottom style="medium">
        <color indexed="60"/>
      </bottom>
      <diagonal/>
    </border>
    <border>
      <left/>
      <right/>
      <top/>
      <bottom style="medium">
        <color indexed="60"/>
      </bottom>
      <diagonal/>
    </border>
    <border>
      <left/>
      <right style="medium">
        <color indexed="60"/>
      </right>
      <top/>
      <bottom style="medium">
        <color indexed="60"/>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8"/>
      </bottom>
      <diagonal/>
    </border>
    <border>
      <left style="thin">
        <color indexed="23"/>
      </left>
      <right style="thin">
        <color indexed="23"/>
      </right>
      <top/>
      <bottom style="thin">
        <color indexed="23"/>
      </bottom>
      <diagonal/>
    </border>
    <border>
      <left/>
      <right/>
      <top style="thin">
        <color indexed="23"/>
      </top>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diagonal/>
    </border>
    <border>
      <left/>
      <right/>
      <top style="thin">
        <color indexed="63"/>
      </top>
      <bottom style="thin">
        <color indexed="63"/>
      </bottom>
      <diagonal/>
    </border>
    <border>
      <left/>
      <right/>
      <top style="thin">
        <color indexed="63"/>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63"/>
      </left>
      <right style="thin">
        <color indexed="63"/>
      </right>
      <top/>
      <bottom style="thin">
        <color indexed="63"/>
      </bottom>
      <diagonal/>
    </border>
    <border>
      <left style="medium">
        <color indexed="8"/>
      </left>
      <right style="thin">
        <color indexed="9"/>
      </right>
      <top style="thin">
        <color indexed="9"/>
      </top>
      <bottom style="thin">
        <color indexed="9"/>
      </bottom>
      <diagonal/>
    </border>
    <border>
      <left style="thin">
        <color indexed="9"/>
      </left>
      <right style="medium">
        <color indexed="8"/>
      </right>
      <top style="thin">
        <color indexed="9"/>
      </top>
      <bottom style="thin">
        <color indexed="9"/>
      </bottom>
      <diagonal/>
    </border>
    <border>
      <left style="medium">
        <color indexed="8"/>
      </left>
      <right/>
      <top style="thin">
        <color indexed="9"/>
      </top>
      <bottom style="thin">
        <color indexed="9"/>
      </bottom>
      <diagonal/>
    </border>
    <border>
      <left/>
      <right/>
      <top style="thin">
        <color indexed="9"/>
      </top>
      <bottom style="thin">
        <color indexed="9"/>
      </bottom>
      <diagonal/>
    </border>
    <border>
      <left style="medium">
        <color indexed="8"/>
      </left>
      <right style="thin">
        <color indexed="9"/>
      </right>
      <top/>
      <bottom/>
      <diagonal/>
    </border>
    <border>
      <left style="thin">
        <color indexed="9"/>
      </left>
      <right/>
      <top/>
      <bottom/>
      <diagonal/>
    </border>
    <border>
      <left style="medium">
        <color indexed="8"/>
      </left>
      <right style="thin">
        <color indexed="9"/>
      </right>
      <top/>
      <bottom style="thin">
        <color indexed="9"/>
      </bottom>
      <diagonal/>
    </border>
    <border>
      <left style="thin">
        <color indexed="9"/>
      </left>
      <right style="medium">
        <color indexed="8"/>
      </right>
      <top/>
      <bottom style="thin">
        <color indexed="9"/>
      </bottom>
      <diagonal/>
    </border>
    <border>
      <left style="thin">
        <color indexed="9"/>
      </left>
      <right style="thin">
        <color indexed="9"/>
      </right>
      <top/>
      <bottom/>
      <diagonal/>
    </border>
    <border>
      <left style="medium">
        <color indexed="22"/>
      </left>
      <right style="medium">
        <color indexed="22"/>
      </right>
      <top style="medium">
        <color indexed="22"/>
      </top>
      <bottom style="medium">
        <color indexed="22"/>
      </bottom>
      <diagonal/>
    </border>
    <border>
      <left style="medium">
        <color indexed="8"/>
      </left>
      <right style="thin">
        <color indexed="9"/>
      </right>
      <top style="thin">
        <color indexed="9"/>
      </top>
      <bottom/>
      <diagonal/>
    </border>
    <border>
      <left style="medium">
        <color indexed="60"/>
      </left>
      <right/>
      <top style="thin">
        <color indexed="9"/>
      </top>
      <bottom style="thin">
        <color indexed="9"/>
      </bottom>
      <diagonal/>
    </border>
    <border>
      <left/>
      <right/>
      <top style="thin">
        <color indexed="9"/>
      </top>
      <bottom/>
      <diagonal/>
    </border>
    <border>
      <left style="thin">
        <color indexed="62"/>
      </left>
      <right style="thin">
        <color indexed="62"/>
      </right>
      <top style="thin">
        <color indexed="62"/>
      </top>
      <bottom/>
      <diagonal/>
    </border>
    <border>
      <left style="medium">
        <color indexed="60"/>
      </left>
      <right/>
      <top style="thin">
        <color indexed="9"/>
      </top>
      <bottom/>
      <diagonal/>
    </border>
    <border>
      <left/>
      <right/>
      <top/>
      <bottom style="thin">
        <color indexed="9"/>
      </bottom>
      <diagonal/>
    </border>
    <border>
      <left style="medium">
        <color indexed="60"/>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style="thin">
        <color indexed="8"/>
      </top>
      <bottom style="thin">
        <color indexed="9"/>
      </bottom>
      <diagonal/>
    </border>
    <border>
      <left style="medium">
        <color indexed="8"/>
      </left>
      <right style="thin">
        <color indexed="8"/>
      </right>
      <top style="thin">
        <color indexed="9"/>
      </top>
      <bottom/>
      <diagonal/>
    </border>
    <border>
      <left style="thin">
        <color indexed="23"/>
      </left>
      <right style="thin">
        <color indexed="23"/>
      </right>
      <top style="thin">
        <color indexed="23"/>
      </top>
      <bottom/>
      <diagonal/>
    </border>
    <border>
      <left style="thin">
        <color indexed="23"/>
      </left>
      <right style="medium">
        <color indexed="60"/>
      </right>
      <top style="thin">
        <color indexed="23"/>
      </top>
      <bottom style="thin">
        <color indexed="23"/>
      </bottom>
      <diagonal/>
    </border>
    <border>
      <left/>
      <right style="thin">
        <color indexed="9"/>
      </right>
      <top/>
      <bottom/>
      <diagonal/>
    </border>
    <border>
      <left style="medium">
        <color indexed="8"/>
      </left>
      <right style="medium">
        <color indexed="8"/>
      </right>
      <top/>
      <bottom/>
      <diagonal/>
    </border>
    <border>
      <left style="medium">
        <color indexed="63"/>
      </left>
      <right style="thin">
        <color indexed="63"/>
      </right>
      <top style="thin">
        <color indexed="63"/>
      </top>
      <bottom style="thin">
        <color indexed="63"/>
      </bottom>
      <diagonal/>
    </border>
    <border>
      <left/>
      <right/>
      <top/>
      <bottom style="thin">
        <color indexed="23"/>
      </bottom>
      <diagonal/>
    </border>
    <border>
      <left/>
      <right style="thin">
        <color indexed="23"/>
      </right>
      <top/>
      <bottom/>
      <diagonal/>
    </border>
    <border>
      <left/>
      <right style="thin">
        <color indexed="8"/>
      </right>
      <top style="thin">
        <color indexed="63"/>
      </top>
      <bottom style="thin">
        <color indexed="23"/>
      </bottom>
      <diagonal/>
    </border>
    <border>
      <left style="medium">
        <color indexed="22"/>
      </left>
      <right style="medium">
        <color indexed="8"/>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8"/>
      </right>
      <top style="medium">
        <color indexed="22"/>
      </top>
      <bottom style="medium">
        <color indexed="22"/>
      </bottom>
      <diagonal/>
    </border>
    <border>
      <left style="medium">
        <color indexed="8"/>
      </left>
      <right style="medium">
        <color indexed="8"/>
      </right>
      <top style="thin">
        <color indexed="9"/>
      </top>
      <bottom style="thin">
        <color indexed="9"/>
      </bottom>
      <diagonal/>
    </border>
    <border>
      <left style="medium">
        <color indexed="8"/>
      </left>
      <right style="medium">
        <color indexed="8"/>
      </right>
      <top style="thin">
        <color indexed="9"/>
      </top>
      <bottom/>
      <diagonal/>
    </border>
    <border>
      <left style="thin">
        <color indexed="62"/>
      </left>
      <right style="medium">
        <color indexed="8"/>
      </right>
      <top style="thin">
        <color indexed="62"/>
      </top>
      <bottom style="thin">
        <color indexed="62"/>
      </bottom>
      <diagonal/>
    </border>
    <border>
      <left style="medium">
        <color indexed="8"/>
      </left>
      <right style="medium">
        <color indexed="8"/>
      </right>
      <top/>
      <bottom style="thin">
        <color indexed="9"/>
      </bottom>
      <diagonal/>
    </border>
    <border>
      <left style="medium">
        <color indexed="9"/>
      </left>
      <right style="medium">
        <color indexed="9"/>
      </right>
      <top style="thin">
        <color indexed="9"/>
      </top>
      <bottom style="medium">
        <color indexed="9"/>
      </bottom>
      <diagonal/>
    </border>
    <border>
      <left style="medium">
        <color indexed="8"/>
      </left>
      <right style="medium">
        <color indexed="8"/>
      </right>
      <top style="thin">
        <color indexed="9"/>
      </top>
      <bottom style="medium">
        <color indexed="8"/>
      </bottom>
      <diagonal/>
    </border>
    <border>
      <left style="medium">
        <color indexed="9"/>
      </left>
      <right style="medium">
        <color indexed="9"/>
      </right>
      <top/>
      <bottom style="thin">
        <color indexed="9"/>
      </bottom>
      <diagonal/>
    </border>
    <border>
      <left style="medium">
        <color indexed="9"/>
      </left>
      <right style="medium">
        <color indexed="9"/>
      </right>
      <top style="thin">
        <color indexed="9"/>
      </top>
      <bottom style="thin">
        <color indexed="9"/>
      </bottom>
      <diagonal/>
    </border>
    <border>
      <left style="medium">
        <color indexed="60"/>
      </left>
      <right style="medium">
        <color indexed="60"/>
      </right>
      <top/>
      <bottom/>
      <diagonal/>
    </border>
    <border>
      <left style="medium">
        <color indexed="60"/>
      </left>
      <right style="medium">
        <color indexed="60"/>
      </right>
      <top style="thin">
        <color indexed="9"/>
      </top>
      <bottom/>
      <diagonal/>
    </border>
    <border>
      <left style="medium">
        <color indexed="60"/>
      </left>
      <right style="medium">
        <color indexed="60"/>
      </right>
      <top style="thin">
        <color indexed="9"/>
      </top>
      <bottom style="thin">
        <color indexed="9"/>
      </bottom>
      <diagonal/>
    </border>
    <border>
      <left/>
      <right style="medium">
        <color theme="4" tint="-0.499984740745262"/>
      </right>
      <top/>
      <bottom/>
      <diagonal/>
    </border>
    <border>
      <left style="medium">
        <color theme="4" tint="-0.499984740745262"/>
      </left>
      <right/>
      <top/>
      <bottom/>
      <diagonal/>
    </border>
    <border>
      <left style="thin">
        <color indexed="64"/>
      </left>
      <right style="thin">
        <color indexed="64"/>
      </right>
      <top style="thin">
        <color indexed="64"/>
      </top>
      <bottom style="thin">
        <color indexed="64"/>
      </bottom>
      <diagonal/>
    </border>
    <border>
      <left style="medium">
        <color indexed="62"/>
      </left>
      <right/>
      <top/>
      <bottom/>
      <diagonal/>
    </border>
    <border>
      <left/>
      <right style="medium">
        <color indexed="62"/>
      </right>
      <top/>
      <bottom/>
      <diagonal/>
    </border>
    <border>
      <left/>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medium">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23"/>
      </left>
      <right/>
      <top/>
      <bottom/>
      <diagonal/>
    </border>
  </borders>
  <cellStyleXfs count="16">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 fillId="3" borderId="0" applyNumberFormat="0" applyBorder="0" applyAlignment="0" applyProtection="0"/>
    <xf numFmtId="0" fontId="5" fillId="5" borderId="0" applyNumberFormat="0" applyBorder="0" applyAlignment="0" applyProtection="0"/>
    <xf numFmtId="0" fontId="6" fillId="6" borderId="1" applyNumberFormat="0" applyAlignment="0" applyProtection="0"/>
    <xf numFmtId="0" fontId="5" fillId="5"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17" fillId="3" borderId="1" applyNumberFormat="0" applyAlignment="0" applyProtection="0"/>
    <xf numFmtId="0" fontId="27" fillId="6" borderId="2" applyNumberFormat="0" applyAlignment="0" applyProtection="0"/>
    <xf numFmtId="0" fontId="1" fillId="0" borderId="0"/>
    <xf numFmtId="0" fontId="1" fillId="0" borderId="0"/>
    <xf numFmtId="43" fontId="57" fillId="0" borderId="0" applyFont="0" applyFill="0" applyBorder="0" applyAlignment="0" applyProtection="0"/>
    <xf numFmtId="9" fontId="57" fillId="0" borderId="0" applyFont="0" applyFill="0" applyBorder="0" applyAlignment="0" applyProtection="0"/>
  </cellStyleXfs>
  <cellXfs count="560">
    <xf numFmtId="0" fontId="0" fillId="0" borderId="0" xfId="0"/>
    <xf numFmtId="0" fontId="0" fillId="9" borderId="3" xfId="0" applyFill="1" applyBorder="1"/>
    <xf numFmtId="0" fontId="0" fillId="9" borderId="4" xfId="0" applyFill="1" applyBorder="1"/>
    <xf numFmtId="0" fontId="0" fillId="9" borderId="5" xfId="0" applyFill="1" applyBorder="1"/>
    <xf numFmtId="0" fontId="0" fillId="9" borderId="6" xfId="0" applyFill="1" applyBorder="1"/>
    <xf numFmtId="0" fontId="0" fillId="9" borderId="0" xfId="0" applyFill="1"/>
    <xf numFmtId="0" fontId="4" fillId="4" borderId="7" xfId="8" applyNumberFormat="1" applyFont="1" applyFill="1" applyBorder="1" applyAlignment="1" applyProtection="1">
      <alignment vertical="center"/>
    </xf>
    <xf numFmtId="49" fontId="5" fillId="9" borderId="8" xfId="8" applyNumberFormat="1" applyFill="1" applyBorder="1" applyAlignment="1" applyProtection="1">
      <alignment horizontal="center" vertical="center"/>
    </xf>
    <xf numFmtId="49" fontId="5" fillId="9" borderId="9" xfId="8" applyNumberFormat="1" applyFill="1" applyBorder="1" applyAlignment="1" applyProtection="1">
      <alignment horizontal="center" vertical="center"/>
    </xf>
    <xf numFmtId="49" fontId="5" fillId="9" borderId="10" xfId="8" applyNumberFormat="1" applyFill="1" applyBorder="1" applyAlignment="1" applyProtection="1">
      <alignment horizontal="center" vertical="center"/>
    </xf>
    <xf numFmtId="14" fontId="4" fillId="9" borderId="1" xfId="8" applyNumberFormat="1" applyFont="1" applyFill="1" applyBorder="1" applyAlignment="1" applyProtection="1">
      <alignment horizontal="center" vertical="center"/>
      <protection locked="0"/>
    </xf>
    <xf numFmtId="49" fontId="5" fillId="9" borderId="11" xfId="8" applyNumberFormat="1" applyFill="1" applyBorder="1" applyAlignment="1" applyProtection="1">
      <alignment horizontal="center" vertical="center"/>
    </xf>
    <xf numFmtId="49" fontId="5" fillId="9" borderId="12" xfId="8" applyNumberFormat="1" applyFill="1" applyBorder="1" applyAlignment="1" applyProtection="1">
      <alignment horizontal="center" vertical="center"/>
    </xf>
    <xf numFmtId="0" fontId="0" fillId="4" borderId="0" xfId="0" applyFill="1"/>
    <xf numFmtId="0" fontId="4" fillId="9" borderId="1" xfId="8" applyNumberFormat="1" applyFont="1" applyFill="1" applyBorder="1" applyAlignment="1" applyProtection="1">
      <alignment horizontal="center" vertical="center"/>
      <protection locked="0"/>
    </xf>
    <xf numFmtId="0" fontId="0" fillId="9" borderId="13" xfId="0" applyFill="1" applyBorder="1"/>
    <xf numFmtId="1" fontId="7" fillId="9" borderId="1" xfId="6" applyNumberFormat="1" applyFont="1" applyFill="1" applyAlignment="1" applyProtection="1">
      <alignment horizontal="center" vertical="center" wrapText="1"/>
      <protection locked="0"/>
    </xf>
    <xf numFmtId="0" fontId="0" fillId="4" borderId="0" xfId="0" applyFill="1" applyAlignment="1">
      <alignment horizontal="right" vertical="center"/>
    </xf>
    <xf numFmtId="0" fontId="0" fillId="4" borderId="7" xfId="3" applyNumberFormat="1" applyFont="1" applyBorder="1" applyAlignment="1" applyProtection="1">
      <alignment vertical="center" wrapText="1"/>
    </xf>
    <xf numFmtId="164" fontId="4" fillId="9" borderId="15" xfId="8" applyNumberFormat="1" applyFont="1" applyFill="1" applyBorder="1" applyAlignment="1" applyProtection="1">
      <alignment horizontal="center" vertical="center"/>
      <protection locked="0"/>
    </xf>
    <xf numFmtId="164" fontId="4" fillId="9" borderId="14" xfId="8" applyNumberFormat="1" applyFont="1" applyFill="1" applyBorder="1" applyAlignment="1" applyProtection="1">
      <alignment horizontal="center" vertical="center"/>
      <protection hidden="1"/>
    </xf>
    <xf numFmtId="164" fontId="4" fillId="9" borderId="15" xfId="8" applyNumberFormat="1" applyFont="1" applyFill="1" applyBorder="1" applyAlignment="1" applyProtection="1">
      <alignment horizontal="center" vertical="center"/>
      <protection hidden="1"/>
    </xf>
    <xf numFmtId="2" fontId="9" fillId="4" borderId="0" xfId="0" applyNumberFormat="1" applyFont="1" applyFill="1" applyAlignment="1" applyProtection="1">
      <alignment horizontal="center" vertical="center"/>
      <protection hidden="1"/>
    </xf>
    <xf numFmtId="0" fontId="4" fillId="5" borderId="7" xfId="8" applyNumberFormat="1" applyFont="1" applyFill="1" applyBorder="1" applyAlignment="1" applyProtection="1">
      <alignment horizontal="center" vertical="center"/>
      <protection hidden="1"/>
    </xf>
    <xf numFmtId="0" fontId="0" fillId="9" borderId="0" xfId="0" applyFill="1" applyProtection="1">
      <protection hidden="1"/>
    </xf>
    <xf numFmtId="0" fontId="0" fillId="4" borderId="0" xfId="0" applyFill="1" applyAlignment="1">
      <alignment vertical="center"/>
    </xf>
    <xf numFmtId="0" fontId="4" fillId="4" borderId="7" xfId="8" applyNumberFormat="1" applyFont="1" applyFill="1" applyBorder="1" applyAlignment="1" applyProtection="1">
      <alignment horizontal="right" vertical="center"/>
      <protection hidden="1"/>
    </xf>
    <xf numFmtId="0" fontId="0" fillId="9" borderId="16" xfId="0" applyFill="1" applyBorder="1"/>
    <xf numFmtId="0" fontId="0" fillId="9" borderId="17" xfId="0" applyFill="1" applyBorder="1"/>
    <xf numFmtId="0" fontId="0" fillId="9" borderId="18" xfId="0" applyFill="1" applyBorder="1"/>
    <xf numFmtId="0" fontId="10" fillId="0" borderId="0" xfId="0" applyFont="1"/>
    <xf numFmtId="0" fontId="0" fillId="0" borderId="0" xfId="0" applyAlignment="1">
      <alignment horizontal="center" vertical="center"/>
    </xf>
    <xf numFmtId="0" fontId="0" fillId="9" borderId="19" xfId="0" applyFill="1" applyBorder="1"/>
    <xf numFmtId="0" fontId="0" fillId="9" borderId="20" xfId="0" applyFill="1" applyBorder="1"/>
    <xf numFmtId="0" fontId="0" fillId="9" borderId="21" xfId="0" applyFill="1" applyBorder="1"/>
    <xf numFmtId="0" fontId="4" fillId="9" borderId="22" xfId="8" applyNumberFormat="1" applyFont="1" applyFill="1" applyBorder="1" applyAlignment="1" applyProtection="1">
      <alignment horizontal="right" vertical="center"/>
      <protection hidden="1"/>
    </xf>
    <xf numFmtId="0" fontId="13" fillId="9" borderId="0" xfId="8" applyNumberFormat="1" applyFont="1" applyFill="1" applyBorder="1" applyAlignment="1" applyProtection="1">
      <alignment horizontal="center" vertical="center"/>
      <protection hidden="1"/>
    </xf>
    <xf numFmtId="49" fontId="5" fillId="9" borderId="0" xfId="8" applyNumberFormat="1" applyFill="1" applyBorder="1" applyAlignment="1" applyProtection="1">
      <alignment horizontal="center" vertical="center"/>
      <protection hidden="1"/>
    </xf>
    <xf numFmtId="49" fontId="5" fillId="9" borderId="23" xfId="8" applyNumberFormat="1" applyFill="1" applyBorder="1" applyAlignment="1" applyProtection="1">
      <alignment horizontal="center" vertical="center"/>
      <protection hidden="1"/>
    </xf>
    <xf numFmtId="0" fontId="4" fillId="9" borderId="22" xfId="8" applyNumberFormat="1" applyFont="1" applyFill="1" applyBorder="1" applyAlignment="1" applyProtection="1">
      <alignment horizontal="right" vertical="center"/>
    </xf>
    <xf numFmtId="0" fontId="13" fillId="9" borderId="0" xfId="8" applyNumberFormat="1" applyFont="1" applyFill="1" applyBorder="1" applyAlignment="1" applyProtection="1">
      <alignment horizontal="left" vertical="center"/>
    </xf>
    <xf numFmtId="0" fontId="4" fillId="9" borderId="0" xfId="8" applyNumberFormat="1" applyFont="1" applyFill="1" applyBorder="1" applyAlignment="1" applyProtection="1">
      <alignment horizontal="right" vertical="center"/>
      <protection hidden="1"/>
    </xf>
    <xf numFmtId="165" fontId="13" fillId="9" borderId="0" xfId="8" applyNumberFormat="1" applyFont="1" applyFill="1" applyBorder="1" applyAlignment="1" applyProtection="1">
      <alignment horizontal="left" vertical="center"/>
      <protection hidden="1"/>
    </xf>
    <xf numFmtId="0" fontId="4" fillId="9" borderId="0" xfId="8" applyNumberFormat="1" applyFont="1" applyFill="1" applyBorder="1" applyAlignment="1" applyProtection="1">
      <alignment horizontal="right" vertical="center"/>
    </xf>
    <xf numFmtId="0" fontId="4" fillId="9" borderId="23" xfId="8" applyNumberFormat="1" applyFont="1" applyFill="1" applyBorder="1" applyAlignment="1" applyProtection="1">
      <alignment horizontal="center" vertical="center"/>
      <protection hidden="1"/>
    </xf>
    <xf numFmtId="0" fontId="0" fillId="0" borderId="22" xfId="0" applyBorder="1"/>
    <xf numFmtId="0" fontId="0" fillId="0" borderId="23" xfId="0" applyBorder="1"/>
    <xf numFmtId="0" fontId="5" fillId="8" borderId="22" xfId="7" applyNumberFormat="1" applyFill="1" applyBorder="1" applyAlignment="1" applyProtection="1">
      <alignment horizontal="center" vertical="center" wrapText="1"/>
    </xf>
    <xf numFmtId="0" fontId="5" fillId="8" borderId="0" xfId="7" applyNumberFormat="1" applyFill="1" applyBorder="1" applyAlignment="1" applyProtection="1">
      <alignment horizontal="center" vertical="center" wrapText="1"/>
    </xf>
    <xf numFmtId="0" fontId="5" fillId="8" borderId="23" xfId="7" applyNumberFormat="1" applyFill="1" applyBorder="1" applyAlignment="1" applyProtection="1">
      <alignment horizontal="center" vertical="center" wrapText="1"/>
    </xf>
    <xf numFmtId="1" fontId="15" fillId="0" borderId="24" xfId="13" applyNumberFormat="1" applyFont="1" applyBorder="1" applyAlignment="1" applyProtection="1">
      <alignment horizontal="center" vertical="center" wrapText="1"/>
      <protection locked="0"/>
    </xf>
    <xf numFmtId="0" fontId="15" fillId="0" borderId="25" xfId="13" applyFont="1" applyBorder="1" applyAlignment="1" applyProtection="1">
      <alignment horizontal="left" vertical="center" wrapText="1"/>
      <protection locked="0"/>
    </xf>
    <xf numFmtId="49" fontId="15" fillId="0" borderId="25" xfId="13" applyNumberFormat="1" applyFont="1" applyBorder="1" applyAlignment="1" applyProtection="1">
      <alignment horizontal="center" vertical="center" wrapText="1"/>
      <protection locked="0"/>
    </xf>
    <xf numFmtId="4" fontId="1" fillId="6" borderId="0" xfId="13" applyNumberFormat="1" applyFill="1" applyAlignment="1" applyProtection="1">
      <alignment horizontal="right" vertical="center" wrapText="1"/>
      <protection hidden="1"/>
    </xf>
    <xf numFmtId="4" fontId="1" fillId="6" borderId="23" xfId="13" applyNumberFormat="1" applyFill="1" applyBorder="1" applyAlignment="1" applyProtection="1">
      <alignment horizontal="right" vertical="center" wrapText="1"/>
      <protection hidden="1"/>
    </xf>
    <xf numFmtId="0" fontId="1" fillId="0" borderId="24" xfId="13" applyBorder="1" applyAlignment="1" applyProtection="1">
      <alignment horizontal="center" vertical="center" wrapText="1"/>
      <protection locked="0"/>
    </xf>
    <xf numFmtId="0" fontId="15" fillId="0" borderId="25" xfId="13" applyFont="1" applyBorder="1" applyAlignment="1" applyProtection="1">
      <alignment horizontal="center" vertical="center" wrapText="1"/>
      <protection locked="0"/>
    </xf>
    <xf numFmtId="4" fontId="16" fillId="6" borderId="23" xfId="0" applyNumberFormat="1" applyFont="1" applyFill="1" applyBorder="1" applyProtection="1">
      <protection hidden="1"/>
    </xf>
    <xf numFmtId="0" fontId="15" fillId="0" borderId="24" xfId="13" applyFont="1" applyBorder="1" applyAlignment="1" applyProtection="1">
      <alignment horizontal="center" vertical="center" wrapText="1"/>
      <protection locked="0"/>
    </xf>
    <xf numFmtId="0" fontId="0" fillId="9" borderId="22" xfId="0" applyFill="1" applyBorder="1"/>
    <xf numFmtId="4" fontId="14" fillId="8" borderId="0" xfId="10" applyNumberFormat="1" applyFont="1" applyFill="1" applyBorder="1" applyAlignment="1" applyProtection="1">
      <alignment wrapText="1"/>
      <protection hidden="1"/>
    </xf>
    <xf numFmtId="4" fontId="18" fillId="8" borderId="23" xfId="10" applyNumberFormat="1" applyFont="1" applyFill="1" applyBorder="1" applyAlignment="1" applyProtection="1">
      <alignment wrapText="1"/>
      <protection hidden="1"/>
    </xf>
    <xf numFmtId="0" fontId="0" fillId="9" borderId="23" xfId="0" applyFill="1" applyBorder="1"/>
    <xf numFmtId="0" fontId="4" fillId="6" borderId="0" xfId="8" applyNumberFormat="1" applyFont="1" applyFill="1" applyBorder="1" applyAlignment="1" applyProtection="1">
      <alignment vertical="center"/>
    </xf>
    <xf numFmtId="0" fontId="4" fillId="6" borderId="23" xfId="0" applyFont="1" applyFill="1" applyBorder="1"/>
    <xf numFmtId="0" fontId="4" fillId="6" borderId="0" xfId="8" applyNumberFormat="1" applyFont="1" applyFill="1" applyBorder="1" applyAlignment="1" applyProtection="1">
      <alignment vertical="center"/>
      <protection locked="0"/>
    </xf>
    <xf numFmtId="0" fontId="0" fillId="6" borderId="23" xfId="0" applyFill="1" applyBorder="1"/>
    <xf numFmtId="0" fontId="5" fillId="6" borderId="22" xfId="8" applyNumberFormat="1" applyFill="1" applyBorder="1" applyAlignment="1" applyProtection="1">
      <alignment vertical="center"/>
    </xf>
    <xf numFmtId="0" fontId="0" fillId="6" borderId="0" xfId="0" applyFill="1" applyAlignment="1">
      <alignment vertical="center"/>
    </xf>
    <xf numFmtId="49" fontId="4" fillId="6" borderId="22" xfId="8" applyNumberFormat="1" applyFont="1" applyFill="1" applyBorder="1" applyAlignment="1" applyProtection="1">
      <alignment horizontal="center" vertical="center"/>
    </xf>
    <xf numFmtId="49" fontId="4" fillId="6" borderId="0" xfId="8" applyNumberFormat="1" applyFont="1" applyFill="1" applyBorder="1" applyAlignment="1" applyProtection="1">
      <alignment horizontal="center" vertical="center"/>
    </xf>
    <xf numFmtId="166" fontId="13" fillId="6" borderId="0" xfId="10" applyNumberFormat="1" applyFont="1" applyFill="1" applyBorder="1" applyAlignment="1" applyProtection="1">
      <alignment horizontal="center" vertical="center" wrapText="1"/>
      <protection hidden="1"/>
    </xf>
    <xf numFmtId="166" fontId="13" fillId="6" borderId="0" xfId="10" applyNumberFormat="1" applyFont="1" applyFill="1" applyBorder="1" applyAlignment="1" applyProtection="1">
      <alignment horizontal="center" wrapText="1"/>
      <protection hidden="1"/>
    </xf>
    <xf numFmtId="4" fontId="20" fillId="9" borderId="0" xfId="13" applyNumberFormat="1" applyFont="1" applyFill="1" applyAlignment="1">
      <alignment wrapText="1"/>
    </xf>
    <xf numFmtId="4" fontId="14" fillId="8" borderId="23" xfId="10" applyNumberFormat="1" applyFont="1" applyFill="1" applyBorder="1" applyAlignment="1" applyProtection="1">
      <alignment wrapText="1"/>
      <protection hidden="1"/>
    </xf>
    <xf numFmtId="0" fontId="0" fillId="9" borderId="26" xfId="0" applyFill="1" applyBorder="1"/>
    <xf numFmtId="0" fontId="0" fillId="9" borderId="27" xfId="0" applyFill="1" applyBorder="1"/>
    <xf numFmtId="0" fontId="19" fillId="9" borderId="27" xfId="0" applyFont="1" applyFill="1" applyBorder="1" applyAlignment="1">
      <alignment horizontal="center" vertical="center"/>
    </xf>
    <xf numFmtId="0" fontId="19" fillId="9" borderId="28" xfId="0" applyFont="1" applyFill="1" applyBorder="1" applyAlignment="1">
      <alignment horizontal="center" vertical="center"/>
    </xf>
    <xf numFmtId="0" fontId="0" fillId="9" borderId="28" xfId="0" applyFill="1" applyBorder="1"/>
    <xf numFmtId="0" fontId="5" fillId="9" borderId="0" xfId="7" applyNumberFormat="1" applyFill="1" applyBorder="1" applyAlignment="1" applyProtection="1"/>
    <xf numFmtId="0" fontId="5" fillId="9" borderId="0" xfId="7" applyNumberFormat="1" applyFill="1" applyBorder="1" applyAlignment="1" applyProtection="1">
      <alignment horizontal="center" vertical="center"/>
    </xf>
    <xf numFmtId="0" fontId="8" fillId="9" borderId="0" xfId="7" applyNumberFormat="1" applyFont="1" applyFill="1" applyBorder="1" applyAlignment="1" applyProtection="1">
      <alignment vertical="center" wrapText="1"/>
    </xf>
    <xf numFmtId="0" fontId="4" fillId="9" borderId="0" xfId="0" applyFont="1" applyFill="1" applyAlignment="1" applyProtection="1">
      <alignment horizontal="center"/>
      <protection locked="0"/>
    </xf>
    <xf numFmtId="0" fontId="4" fillId="9" borderId="0" xfId="7" applyNumberFormat="1" applyFont="1" applyFill="1" applyBorder="1" applyAlignment="1" applyProtection="1"/>
    <xf numFmtId="49" fontId="4" fillId="9" borderId="0" xfId="7" applyNumberFormat="1" applyFont="1" applyFill="1" applyBorder="1" applyAlignment="1" applyProtection="1">
      <alignment horizontal="center" vertical="center"/>
    </xf>
    <xf numFmtId="49" fontId="5" fillId="9" borderId="0" xfId="7" applyNumberFormat="1" applyFill="1" applyBorder="1" applyAlignment="1" applyProtection="1">
      <alignment horizontal="center" vertical="center"/>
    </xf>
    <xf numFmtId="0" fontId="4" fillId="9" borderId="0" xfId="7" applyNumberFormat="1" applyFont="1" applyFill="1" applyBorder="1" applyAlignment="1" applyProtection="1">
      <alignment horizontal="center"/>
      <protection hidden="1"/>
    </xf>
    <xf numFmtId="0" fontId="4" fillId="9" borderId="0" xfId="7" applyNumberFormat="1" applyFont="1" applyFill="1" applyBorder="1" applyAlignment="1" applyProtection="1">
      <alignment horizontal="center" vertical="center"/>
      <protection hidden="1"/>
    </xf>
    <xf numFmtId="0" fontId="8" fillId="9" borderId="0" xfId="7" applyNumberFormat="1" applyFont="1" applyFill="1" applyBorder="1" applyAlignment="1" applyProtection="1">
      <alignment horizontal="right" vertical="center" wrapText="1"/>
      <protection hidden="1"/>
    </xf>
    <xf numFmtId="4" fontId="13" fillId="9" borderId="0" xfId="7" applyNumberFormat="1" applyFont="1" applyFill="1" applyBorder="1" applyAlignment="1" applyProtection="1">
      <alignment horizontal="center" vertical="center"/>
      <protection hidden="1"/>
    </xf>
    <xf numFmtId="49" fontId="5" fillId="9" borderId="0" xfId="7" applyNumberFormat="1" applyFill="1" applyBorder="1" applyAlignment="1" applyProtection="1">
      <alignment vertical="center"/>
      <protection locked="0"/>
    </xf>
    <xf numFmtId="0" fontId="5" fillId="9" borderId="0" xfId="7" applyNumberFormat="1" applyFill="1" applyBorder="1" applyAlignment="1" applyProtection="1">
      <alignment vertical="center" wrapText="1"/>
    </xf>
    <xf numFmtId="2" fontId="13" fillId="9" borderId="29" xfId="7" applyNumberFormat="1" applyFont="1" applyFill="1" applyBorder="1" applyAlignment="1" applyProtection="1">
      <alignment horizontal="center" vertical="center"/>
      <protection hidden="1"/>
    </xf>
    <xf numFmtId="0" fontId="5" fillId="9" borderId="0" xfId="7" applyNumberFormat="1" applyFill="1" applyBorder="1" applyAlignment="1" applyProtection="1">
      <alignment horizontal="right" vertical="center"/>
    </xf>
    <xf numFmtId="0" fontId="5" fillId="9" borderId="0" xfId="7" applyNumberFormat="1" applyFill="1" applyBorder="1" applyAlignment="1" applyProtection="1">
      <alignment vertical="center"/>
      <protection locked="0"/>
    </xf>
    <xf numFmtId="0" fontId="10" fillId="9" borderId="0" xfId="7" applyNumberFormat="1" applyFont="1" applyFill="1" applyBorder="1" applyAlignment="1" applyProtection="1"/>
    <xf numFmtId="0" fontId="28" fillId="9" borderId="0" xfId="7" applyNumberFormat="1" applyFont="1" applyFill="1" applyBorder="1" applyAlignment="1" applyProtection="1">
      <alignment vertical="center"/>
    </xf>
    <xf numFmtId="0" fontId="26" fillId="6" borderId="1" xfId="11" applyNumberFormat="1" applyFont="1" applyBorder="1" applyAlignment="1" applyProtection="1">
      <alignment horizontal="center" vertical="center" wrapText="1"/>
    </xf>
    <xf numFmtId="0" fontId="26" fillId="6" borderId="30" xfId="11" applyNumberFormat="1" applyFont="1" applyBorder="1" applyAlignment="1" applyProtection="1">
      <alignment horizontal="center" vertical="center" wrapText="1"/>
    </xf>
    <xf numFmtId="0" fontId="19" fillId="6" borderId="0" xfId="0" applyFont="1" applyFill="1" applyAlignment="1" applyProtection="1">
      <alignment horizontal="center" vertical="center"/>
      <protection hidden="1"/>
    </xf>
    <xf numFmtId="1" fontId="8" fillId="6" borderId="31" xfId="12" applyNumberFormat="1" applyFont="1" applyFill="1" applyBorder="1" applyAlignment="1" applyProtection="1">
      <alignment horizontal="center" vertical="center"/>
      <protection hidden="1"/>
    </xf>
    <xf numFmtId="1" fontId="8" fillId="6" borderId="31" xfId="12" applyNumberFormat="1" applyFont="1" applyFill="1" applyBorder="1" applyAlignment="1" applyProtection="1">
      <alignment horizontal="left" vertical="center"/>
      <protection hidden="1"/>
    </xf>
    <xf numFmtId="1" fontId="8" fillId="0" borderId="31" xfId="12" applyNumberFormat="1" applyFont="1" applyBorder="1" applyAlignment="1" applyProtection="1">
      <alignment horizontal="center" vertical="center"/>
      <protection locked="0"/>
    </xf>
    <xf numFmtId="4" fontId="8" fillId="10" borderId="31" xfId="12" applyNumberFormat="1" applyFont="1" applyFill="1" applyBorder="1" applyAlignment="1" applyProtection="1">
      <alignment horizontal="center" vertical="center" wrapText="1"/>
      <protection hidden="1"/>
    </xf>
    <xf numFmtId="4" fontId="8" fillId="9" borderId="31" xfId="8" applyNumberFormat="1" applyFont="1" applyFill="1" applyBorder="1" applyAlignment="1" applyProtection="1">
      <alignment horizontal="center" vertical="center"/>
      <protection locked="0"/>
    </xf>
    <xf numFmtId="4" fontId="8" fillId="10" borderId="31" xfId="12" applyNumberFormat="1" applyFont="1" applyFill="1" applyBorder="1" applyAlignment="1" applyProtection="1">
      <alignment horizontal="center" vertical="center"/>
      <protection hidden="1"/>
    </xf>
    <xf numFmtId="4" fontId="8" fillId="0" borderId="31" xfId="12" applyNumberFormat="1" applyFont="1" applyBorder="1" applyAlignment="1" applyProtection="1">
      <alignment horizontal="center" vertical="center"/>
      <protection locked="0"/>
    </xf>
    <xf numFmtId="4" fontId="8" fillId="10" borderId="31" xfId="8" applyNumberFormat="1" applyFont="1" applyFill="1" applyBorder="1" applyAlignment="1" applyProtection="1">
      <alignment vertical="center"/>
      <protection hidden="1"/>
    </xf>
    <xf numFmtId="4" fontId="7" fillId="10" borderId="31" xfId="8" applyNumberFormat="1" applyFont="1" applyFill="1" applyBorder="1" applyAlignment="1" applyProtection="1">
      <alignment vertical="center"/>
      <protection hidden="1"/>
    </xf>
    <xf numFmtId="4" fontId="8" fillId="0" borderId="31" xfId="12" applyNumberFormat="1" applyFont="1" applyBorder="1" applyAlignment="1" applyProtection="1">
      <alignment vertical="center"/>
      <protection locked="0"/>
    </xf>
    <xf numFmtId="0" fontId="8" fillId="0" borderId="31" xfId="12" applyFont="1" applyBorder="1" applyAlignment="1" applyProtection="1">
      <alignment horizontal="center" vertical="center" wrapText="1"/>
      <protection locked="0"/>
    </xf>
    <xf numFmtId="167" fontId="7" fillId="10" borderId="31" xfId="8" applyNumberFormat="1" applyFont="1" applyFill="1" applyBorder="1" applyAlignment="1" applyProtection="1">
      <alignment vertical="center"/>
      <protection hidden="1"/>
    </xf>
    <xf numFmtId="0" fontId="5" fillId="0" borderId="0" xfId="0" applyFont="1"/>
    <xf numFmtId="14" fontId="8" fillId="0" borderId="31" xfId="12" applyNumberFormat="1" applyFont="1" applyBorder="1" applyAlignment="1" applyProtection="1">
      <alignment vertical="center" wrapText="1"/>
      <protection locked="0"/>
    </xf>
    <xf numFmtId="0" fontId="9" fillId="0" borderId="0" xfId="0" applyFont="1"/>
    <xf numFmtId="0" fontId="31" fillId="0" borderId="31" xfId="0" applyFont="1" applyBorder="1"/>
    <xf numFmtId="4" fontId="7" fillId="10" borderId="32" xfId="12" applyNumberFormat="1" applyFont="1" applyFill="1" applyBorder="1" applyAlignment="1" applyProtection="1">
      <alignment horizontal="center" vertical="center"/>
      <protection hidden="1"/>
    </xf>
    <xf numFmtId="4" fontId="7" fillId="10" borderId="32" xfId="8" applyNumberFormat="1" applyFont="1" applyFill="1" applyBorder="1" applyAlignment="1" applyProtection="1">
      <alignment vertical="center"/>
      <protection hidden="1"/>
    </xf>
    <xf numFmtId="4" fontId="31" fillId="10" borderId="32" xfId="0" applyNumberFormat="1" applyFont="1" applyFill="1" applyBorder="1" applyProtection="1">
      <protection hidden="1"/>
    </xf>
    <xf numFmtId="0" fontId="31" fillId="0" borderId="31" xfId="0" applyFont="1" applyBorder="1" applyAlignment="1" applyProtection="1">
      <alignment horizontal="center" vertical="center"/>
      <protection locked="0"/>
    </xf>
    <xf numFmtId="0" fontId="31" fillId="0" borderId="31" xfId="0" applyFont="1" applyBorder="1" applyProtection="1">
      <protection locked="0"/>
    </xf>
    <xf numFmtId="167" fontId="7" fillId="10" borderId="1" xfId="8" applyNumberFormat="1" applyFont="1" applyFill="1" applyBorder="1" applyAlignment="1" applyProtection="1">
      <alignment vertical="center"/>
      <protection hidden="1"/>
    </xf>
    <xf numFmtId="0" fontId="34" fillId="0" borderId="31" xfId="12" applyFont="1" applyBorder="1" applyAlignment="1" applyProtection="1">
      <alignment horizontal="center" vertical="center" wrapText="1"/>
      <protection locked="0"/>
    </xf>
    <xf numFmtId="0" fontId="4" fillId="9" borderId="0" xfId="7" applyNumberFormat="1" applyFont="1" applyFill="1" applyBorder="1" applyAlignment="1" applyProtection="1">
      <alignment vertical="center" wrapText="1"/>
    </xf>
    <xf numFmtId="0" fontId="13" fillId="9" borderId="0" xfId="7" applyNumberFormat="1" applyFont="1" applyFill="1" applyBorder="1" applyAlignment="1" applyProtection="1">
      <alignment horizontal="center" vertical="center"/>
    </xf>
    <xf numFmtId="168" fontId="13" fillId="9" borderId="0" xfId="7" applyNumberFormat="1" applyFont="1" applyFill="1" applyBorder="1" applyAlignment="1" applyProtection="1">
      <alignment horizontal="center" vertical="center"/>
    </xf>
    <xf numFmtId="0" fontId="5" fillId="9" borderId="0" xfId="7" applyNumberFormat="1" applyFill="1" applyBorder="1" applyAlignment="1" applyProtection="1">
      <alignment horizontal="center"/>
    </xf>
    <xf numFmtId="49" fontId="35" fillId="9" borderId="0" xfId="7" applyNumberFormat="1" applyFont="1" applyFill="1" applyBorder="1" applyAlignment="1" applyProtection="1">
      <alignment horizontal="center" vertical="center"/>
    </xf>
    <xf numFmtId="0" fontId="26" fillId="6" borderId="33" xfId="11" applyNumberFormat="1" applyFont="1" applyBorder="1" applyAlignment="1" applyProtection="1">
      <alignment horizontal="center" vertical="center" wrapText="1"/>
    </xf>
    <xf numFmtId="0" fontId="15" fillId="6" borderId="1" xfId="12" applyFont="1" applyFill="1" applyBorder="1" applyAlignment="1" applyProtection="1">
      <alignment horizontal="center" vertical="center"/>
      <protection hidden="1"/>
    </xf>
    <xf numFmtId="0" fontId="15" fillId="6" borderId="30" xfId="12" applyFont="1" applyFill="1" applyBorder="1" applyAlignment="1" applyProtection="1">
      <alignment horizontal="left" vertical="center"/>
      <protection hidden="1"/>
    </xf>
    <xf numFmtId="0" fontId="15" fillId="6" borderId="30" xfId="12" applyFont="1" applyFill="1" applyBorder="1" applyAlignment="1" applyProtection="1">
      <alignment horizontal="center" vertical="center"/>
      <protection hidden="1"/>
    </xf>
    <xf numFmtId="0" fontId="15" fillId="0" borderId="25" xfId="12" applyFont="1" applyBorder="1" applyAlignment="1" applyProtection="1">
      <alignment horizontal="center" vertical="center"/>
      <protection locked="0"/>
    </xf>
    <xf numFmtId="0" fontId="15" fillId="9" borderId="25" xfId="12" applyFont="1" applyFill="1" applyBorder="1" applyAlignment="1" applyProtection="1">
      <alignment horizontal="center" vertical="center"/>
      <protection locked="0"/>
    </xf>
    <xf numFmtId="4" fontId="15" fillId="0" borderId="25" xfId="12" applyNumberFormat="1" applyFont="1" applyBorder="1" applyAlignment="1" applyProtection="1">
      <alignment vertical="center"/>
      <protection locked="0"/>
    </xf>
    <xf numFmtId="4" fontId="15" fillId="0" borderId="25" xfId="12" applyNumberFormat="1" applyFont="1" applyBorder="1" applyAlignment="1" applyProtection="1">
      <alignment horizontal="center" vertical="center"/>
      <protection locked="0"/>
    </xf>
    <xf numFmtId="10" fontId="15" fillId="0" borderId="25" xfId="12" applyNumberFormat="1" applyFont="1" applyBorder="1" applyAlignment="1" applyProtection="1">
      <alignment horizontal="center" vertical="center"/>
      <protection locked="0"/>
    </xf>
    <xf numFmtId="4" fontId="27" fillId="6" borderId="2" xfId="11" applyNumberFormat="1" applyAlignment="1" applyProtection="1">
      <alignment vertical="center"/>
      <protection hidden="1"/>
    </xf>
    <xf numFmtId="10" fontId="15" fillId="0" borderId="25" xfId="12" applyNumberFormat="1" applyFont="1" applyBorder="1" applyAlignment="1" applyProtection="1">
      <alignment vertical="center"/>
      <protection locked="0"/>
    </xf>
    <xf numFmtId="14" fontId="15" fillId="0" borderId="25" xfId="12" applyNumberFormat="1" applyFont="1" applyBorder="1" applyAlignment="1" applyProtection="1">
      <alignment vertical="center" wrapText="1"/>
      <protection locked="0"/>
    </xf>
    <xf numFmtId="0" fontId="15" fillId="0" borderId="25" xfId="12" applyFont="1" applyBorder="1" applyAlignment="1" applyProtection="1">
      <alignment horizontal="center" vertical="center" wrapText="1"/>
      <protection locked="0"/>
    </xf>
    <xf numFmtId="4" fontId="27" fillId="6" borderId="25" xfId="11" applyNumberFormat="1" applyBorder="1" applyAlignment="1" applyProtection="1">
      <alignment vertical="center"/>
      <protection hidden="1"/>
    </xf>
    <xf numFmtId="0" fontId="15" fillId="6" borderId="1" xfId="12" applyFont="1" applyFill="1" applyBorder="1" applyAlignment="1" applyProtection="1">
      <alignment horizontal="left" vertical="center"/>
      <protection hidden="1"/>
    </xf>
    <xf numFmtId="0" fontId="36" fillId="6" borderId="1" xfId="12" applyFont="1" applyFill="1" applyBorder="1" applyAlignment="1" applyProtection="1">
      <alignment horizontal="center" vertical="center"/>
      <protection hidden="1"/>
    </xf>
    <xf numFmtId="14" fontId="15" fillId="0" borderId="25" xfId="12" applyNumberFormat="1" applyFont="1" applyBorder="1" applyAlignment="1" applyProtection="1">
      <alignment horizontal="right" vertical="center" wrapText="1"/>
      <protection locked="0"/>
    </xf>
    <xf numFmtId="0" fontId="1" fillId="9" borderId="0" xfId="12" applyFill="1" applyAlignment="1">
      <alignment vertical="center"/>
    </xf>
    <xf numFmtId="169" fontId="27" fillId="9" borderId="29" xfId="11" applyNumberFormat="1" applyFill="1" applyBorder="1" applyAlignment="1" applyProtection="1">
      <alignment vertical="center"/>
      <protection hidden="1"/>
    </xf>
    <xf numFmtId="4" fontId="15" fillId="9" borderId="0" xfId="12" applyNumberFormat="1" applyFont="1" applyFill="1" applyAlignment="1" applyProtection="1">
      <alignment vertical="center"/>
      <protection hidden="1"/>
    </xf>
    <xf numFmtId="0" fontId="1" fillId="9" borderId="0" xfId="12" applyFill="1" applyAlignment="1" applyProtection="1">
      <alignment vertical="center"/>
      <protection hidden="1"/>
    </xf>
    <xf numFmtId="2" fontId="37" fillId="9" borderId="29" xfId="12" applyNumberFormat="1" applyFont="1" applyFill="1" applyBorder="1" applyAlignment="1" applyProtection="1">
      <alignment vertical="center"/>
      <protection hidden="1"/>
    </xf>
    <xf numFmtId="4" fontId="37" fillId="9" borderId="29" xfId="12" applyNumberFormat="1" applyFont="1" applyFill="1" applyBorder="1" applyAlignment="1" applyProtection="1">
      <alignment vertical="center"/>
      <protection hidden="1"/>
    </xf>
    <xf numFmtId="4" fontId="37" fillId="9" borderId="0" xfId="12" applyNumberFormat="1" applyFont="1" applyFill="1" applyAlignment="1">
      <alignment vertical="center"/>
    </xf>
    <xf numFmtId="169" fontId="27" fillId="6" borderId="29" xfId="11" applyNumberFormat="1" applyBorder="1" applyAlignment="1" applyProtection="1">
      <alignment vertical="center"/>
      <protection hidden="1"/>
    </xf>
    <xf numFmtId="4" fontId="5" fillId="0" borderId="0" xfId="0" applyNumberFormat="1" applyFont="1"/>
    <xf numFmtId="2" fontId="0" fillId="0" borderId="0" xfId="0" applyNumberFormat="1"/>
    <xf numFmtId="49" fontId="25" fillId="9" borderId="0" xfId="7" applyNumberFormat="1" applyFont="1" applyFill="1" applyBorder="1" applyAlignment="1" applyProtection="1">
      <alignment horizontal="center" vertical="center"/>
    </xf>
    <xf numFmtId="169" fontId="38" fillId="9" borderId="29" xfId="11" applyNumberFormat="1" applyFont="1" applyFill="1" applyBorder="1" applyAlignment="1" applyProtection="1">
      <alignment vertical="center"/>
      <protection hidden="1"/>
    </xf>
    <xf numFmtId="0" fontId="21" fillId="9" borderId="0" xfId="7" applyNumberFormat="1" applyFont="1" applyFill="1" applyBorder="1" applyAlignment="1" applyProtection="1">
      <alignment vertical="center"/>
    </xf>
    <xf numFmtId="0" fontId="4" fillId="9" borderId="0" xfId="7" applyNumberFormat="1" applyFont="1" applyFill="1" applyBorder="1" applyAlignment="1" applyProtection="1">
      <alignment horizontal="center" vertical="center"/>
    </xf>
    <xf numFmtId="0" fontId="15" fillId="9" borderId="0" xfId="12" applyFont="1" applyFill="1"/>
    <xf numFmtId="0" fontId="4" fillId="9" borderId="0" xfId="7" applyNumberFormat="1" applyFont="1" applyFill="1" applyBorder="1" applyAlignment="1" applyProtection="1">
      <alignment horizontal="right" vertical="center"/>
    </xf>
    <xf numFmtId="49" fontId="4" fillId="9" borderId="0" xfId="7" applyNumberFormat="1" applyFont="1" applyFill="1" applyBorder="1" applyAlignment="1" applyProtection="1">
      <alignment vertical="center"/>
    </xf>
    <xf numFmtId="0" fontId="4" fillId="9" borderId="0" xfId="0" applyFont="1" applyFill="1" applyAlignment="1" applyProtection="1">
      <alignment vertical="center" wrapText="1"/>
      <protection locked="0"/>
    </xf>
    <xf numFmtId="0" fontId="4" fillId="9" borderId="0" xfId="7" applyNumberFormat="1" applyFont="1" applyFill="1" applyBorder="1" applyAlignment="1" applyProtection="1">
      <alignment horizontal="center" vertical="center" wrapText="1"/>
    </xf>
    <xf numFmtId="49" fontId="4" fillId="9" borderId="0" xfId="0" applyNumberFormat="1" applyFont="1" applyFill="1" applyAlignment="1" applyProtection="1">
      <alignment horizontal="center"/>
      <protection locked="0"/>
    </xf>
    <xf numFmtId="0" fontId="40" fillId="8" borderId="34" xfId="9" applyNumberFormat="1" applyFont="1" applyBorder="1" applyAlignment="1" applyProtection="1">
      <alignment horizontal="center" vertical="center" wrapText="1"/>
    </xf>
    <xf numFmtId="0" fontId="41" fillId="9" borderId="35" xfId="0" applyFont="1" applyFill="1" applyBorder="1" applyAlignment="1" applyProtection="1">
      <alignment horizontal="center" wrapText="1"/>
      <protection locked="0"/>
    </xf>
    <xf numFmtId="14" fontId="41" fillId="9" borderId="35" xfId="0" applyNumberFormat="1" applyFont="1" applyFill="1" applyBorder="1" applyAlignment="1" applyProtection="1">
      <alignment horizontal="center" wrapText="1"/>
      <protection locked="0"/>
    </xf>
    <xf numFmtId="0" fontId="41" fillId="9" borderId="35" xfId="0" applyFont="1" applyFill="1" applyBorder="1" applyAlignment="1" applyProtection="1">
      <alignment horizontal="center" vertical="center" wrapText="1"/>
      <protection locked="0"/>
    </xf>
    <xf numFmtId="4" fontId="41" fillId="9" borderId="35" xfId="0" applyNumberFormat="1" applyFont="1" applyFill="1" applyBorder="1" applyAlignment="1" applyProtection="1">
      <alignment horizontal="right" wrapText="1"/>
      <protection locked="0"/>
    </xf>
    <xf numFmtId="10" fontId="41" fillId="9" borderId="35" xfId="0" applyNumberFormat="1" applyFont="1" applyFill="1" applyBorder="1" applyAlignment="1" applyProtection="1">
      <alignment horizontal="center" wrapText="1"/>
      <protection locked="0"/>
    </xf>
    <xf numFmtId="4" fontId="41" fillId="9" borderId="35" xfId="0" applyNumberFormat="1" applyFont="1" applyFill="1" applyBorder="1" applyAlignment="1" applyProtection="1">
      <alignment horizontal="right" wrapText="1"/>
      <protection hidden="1"/>
    </xf>
    <xf numFmtId="14" fontId="41" fillId="9" borderId="36" xfId="0" applyNumberFormat="1" applyFont="1" applyFill="1" applyBorder="1" applyAlignment="1" applyProtection="1">
      <alignment horizontal="center" wrapText="1"/>
      <protection locked="0"/>
    </xf>
    <xf numFmtId="0" fontId="0" fillId="0" borderId="37" xfId="0" applyBorder="1"/>
    <xf numFmtId="0" fontId="0" fillId="0" borderId="38" xfId="0" applyBorder="1"/>
    <xf numFmtId="0" fontId="42" fillId="9" borderId="39" xfId="0" applyFont="1" applyFill="1" applyBorder="1"/>
    <xf numFmtId="4" fontId="43" fillId="9" borderId="39" xfId="0" applyNumberFormat="1" applyFont="1" applyFill="1" applyBorder="1" applyAlignment="1">
      <alignment horizontal="right"/>
    </xf>
    <xf numFmtId="2" fontId="43" fillId="9" borderId="39" xfId="0" applyNumberFormat="1" applyFont="1" applyFill="1" applyBorder="1" applyAlignment="1">
      <alignment horizontal="center"/>
    </xf>
    <xf numFmtId="4" fontId="43" fillId="9" borderId="2" xfId="0" applyNumberFormat="1" applyFont="1" applyFill="1" applyBorder="1" applyAlignment="1" applyProtection="1">
      <alignment horizontal="right" wrapText="1"/>
      <protection hidden="1"/>
    </xf>
    <xf numFmtId="14" fontId="16" fillId="9" borderId="0" xfId="0" applyNumberFormat="1" applyFont="1" applyFill="1" applyAlignment="1" applyProtection="1">
      <alignment horizontal="right" vertical="top" wrapText="1"/>
      <protection locked="0"/>
    </xf>
    <xf numFmtId="0" fontId="0" fillId="0" borderId="32" xfId="0" applyBorder="1"/>
    <xf numFmtId="4" fontId="0" fillId="0" borderId="0" xfId="0" applyNumberFormat="1"/>
    <xf numFmtId="0" fontId="44" fillId="0" borderId="32" xfId="0" applyFont="1" applyBorder="1" applyAlignment="1">
      <alignment horizontal="left" vertical="center"/>
    </xf>
    <xf numFmtId="0" fontId="44" fillId="0" borderId="32" xfId="0" applyFont="1" applyBorder="1" applyAlignment="1">
      <alignment vertical="center"/>
    </xf>
    <xf numFmtId="0" fontId="41" fillId="9" borderId="32" xfId="0" applyFont="1" applyFill="1" applyBorder="1" applyAlignment="1">
      <alignment horizontal="left" vertical="center"/>
    </xf>
    <xf numFmtId="0" fontId="41" fillId="9" borderId="32" xfId="0" applyFont="1" applyFill="1" applyBorder="1" applyAlignment="1">
      <alignment vertical="center"/>
    </xf>
    <xf numFmtId="1" fontId="0" fillId="0" borderId="0" xfId="0" applyNumberFormat="1"/>
    <xf numFmtId="0" fontId="4" fillId="0" borderId="0" xfId="0" applyFont="1"/>
    <xf numFmtId="0" fontId="47" fillId="0" borderId="40" xfId="0" applyFont="1" applyBorder="1" applyAlignment="1">
      <alignment horizontal="center" vertical="center"/>
    </xf>
    <xf numFmtId="0" fontId="0" fillId="0" borderId="41" xfId="0" applyBorder="1"/>
    <xf numFmtId="0" fontId="19" fillId="11" borderId="42" xfId="0" applyFont="1" applyFill="1" applyBorder="1" applyAlignment="1">
      <alignment vertical="center" wrapText="1"/>
    </xf>
    <xf numFmtId="0" fontId="19" fillId="11" borderId="43" xfId="0" applyFont="1" applyFill="1" applyBorder="1" applyAlignment="1">
      <alignment horizontal="center" vertical="center" wrapText="1"/>
    </xf>
    <xf numFmtId="0" fontId="19" fillId="11" borderId="0" xfId="0" applyFont="1" applyFill="1" applyAlignment="1">
      <alignment vertical="center" wrapText="1"/>
    </xf>
    <xf numFmtId="0" fontId="19" fillId="11" borderId="44" xfId="0" applyFont="1" applyFill="1" applyBorder="1" applyAlignment="1" applyProtection="1">
      <alignment vertical="center" wrapText="1"/>
      <protection hidden="1"/>
    </xf>
    <xf numFmtId="0" fontId="19" fillId="11" borderId="45" xfId="0" applyFont="1" applyFill="1" applyBorder="1" applyAlignment="1" applyProtection="1">
      <alignment horizontal="center" vertical="center" wrapText="1"/>
      <protection hidden="1"/>
    </xf>
    <xf numFmtId="0" fontId="19" fillId="0" borderId="46" xfId="0" applyFont="1" applyBorder="1" applyAlignment="1">
      <alignment vertical="center" wrapText="1"/>
    </xf>
    <xf numFmtId="0" fontId="0" fillId="0" borderId="37" xfId="0" applyBorder="1" applyAlignment="1">
      <alignment horizontal="center"/>
    </xf>
    <xf numFmtId="0" fontId="19" fillId="0" borderId="37" xfId="0" applyFont="1" applyBorder="1" applyAlignment="1">
      <alignment vertical="center" wrapText="1"/>
    </xf>
    <xf numFmtId="0" fontId="19" fillId="0" borderId="37" xfId="0" applyFont="1" applyBorder="1" applyAlignment="1">
      <alignment horizontal="center" vertical="center" wrapText="1"/>
    </xf>
    <xf numFmtId="0" fontId="0" fillId="0" borderId="47" xfId="0" applyBorder="1" applyAlignment="1">
      <alignment horizontal="center"/>
    </xf>
    <xf numFmtId="0" fontId="48" fillId="0" borderId="40" xfId="0" applyFont="1" applyBorder="1" applyAlignment="1">
      <alignment horizontal="left" vertical="center" indent="2"/>
    </xf>
    <xf numFmtId="0" fontId="0" fillId="0" borderId="0" xfId="0" applyAlignment="1">
      <alignment vertical="center"/>
    </xf>
    <xf numFmtId="0" fontId="0" fillId="3" borderId="40" xfId="2" applyNumberFormat="1" applyFont="1" applyBorder="1" applyAlignment="1" applyProtection="1">
      <alignment vertical="center"/>
      <protection hidden="1"/>
    </xf>
    <xf numFmtId="0" fontId="0" fillId="0" borderId="40" xfId="0" applyBorder="1" applyAlignment="1" applyProtection="1">
      <alignment vertical="center"/>
      <protection hidden="1"/>
    </xf>
    <xf numFmtId="0" fontId="44" fillId="0" borderId="40" xfId="0" applyFont="1" applyBorder="1" applyAlignment="1">
      <alignment vertical="center"/>
    </xf>
    <xf numFmtId="0" fontId="0" fillId="0" borderId="34" xfId="0" applyBorder="1"/>
    <xf numFmtId="0" fontId="0" fillId="0" borderId="14" xfId="0" applyBorder="1"/>
    <xf numFmtId="0" fontId="0" fillId="0" borderId="11" xfId="0" applyBorder="1"/>
    <xf numFmtId="0" fontId="0" fillId="0" borderId="48" xfId="0" applyBorder="1"/>
    <xf numFmtId="0" fontId="0" fillId="0" borderId="47" xfId="0" applyBorder="1"/>
    <xf numFmtId="0" fontId="44" fillId="0" borderId="50" xfId="0" applyFont="1" applyBorder="1" applyAlignment="1">
      <alignment vertical="center"/>
    </xf>
    <xf numFmtId="0" fontId="0" fillId="4" borderId="34" xfId="3" applyNumberFormat="1" applyFont="1" applyBorder="1" applyAlignment="1" applyProtection="1">
      <alignment horizontal="center" vertical="center" wrapText="1"/>
      <protection hidden="1"/>
    </xf>
    <xf numFmtId="164" fontId="51" fillId="0" borderId="49" xfId="0" applyNumberFormat="1" applyFont="1" applyBorder="1" applyAlignment="1" applyProtection="1">
      <alignment horizontal="center" vertical="center" wrapText="1"/>
      <protection hidden="1"/>
    </xf>
    <xf numFmtId="0" fontId="44" fillId="0" borderId="40" xfId="0" applyFont="1" applyBorder="1" applyAlignment="1">
      <alignment horizontal="center" vertical="center"/>
    </xf>
    <xf numFmtId="0" fontId="19" fillId="0" borderId="0" xfId="0" applyFont="1"/>
    <xf numFmtId="0" fontId="3" fillId="0" borderId="40" xfId="0" applyFont="1" applyBorder="1" applyAlignment="1">
      <alignment horizontal="center" vertical="center"/>
    </xf>
    <xf numFmtId="0" fontId="54" fillId="9" borderId="6" xfId="0" applyFont="1" applyFill="1" applyBorder="1" applyAlignment="1">
      <alignment horizontal="justify" vertical="center"/>
    </xf>
    <xf numFmtId="0" fontId="44" fillId="9" borderId="51" xfId="0" applyFont="1" applyFill="1" applyBorder="1" applyAlignment="1">
      <alignment horizontal="center" vertical="center" wrapText="1"/>
    </xf>
    <xf numFmtId="0" fontId="44" fillId="9" borderId="52" xfId="0" applyFont="1" applyFill="1" applyBorder="1" applyAlignment="1">
      <alignment horizontal="center" vertical="center" wrapText="1"/>
    </xf>
    <xf numFmtId="0" fontId="31" fillId="9" borderId="53" xfId="0" applyFont="1" applyFill="1" applyBorder="1" applyAlignment="1" applyProtection="1">
      <alignment vertical="center"/>
      <protection locked="0"/>
    </xf>
    <xf numFmtId="0" fontId="44" fillId="9" borderId="54" xfId="0" applyFont="1" applyFill="1" applyBorder="1" applyAlignment="1">
      <alignment horizontal="center" vertical="center" wrapText="1"/>
    </xf>
    <xf numFmtId="0" fontId="44" fillId="9" borderId="55" xfId="0" applyFont="1" applyFill="1" applyBorder="1" applyAlignment="1">
      <alignment vertical="center" wrapText="1"/>
    </xf>
    <xf numFmtId="0" fontId="31" fillId="9" borderId="14" xfId="0" applyFont="1" applyFill="1" applyBorder="1" applyAlignment="1">
      <alignment horizontal="center" vertical="center"/>
    </xf>
    <xf numFmtId="0" fontId="44" fillId="9" borderId="55" xfId="0" applyFont="1" applyFill="1" applyBorder="1" applyAlignment="1">
      <alignment horizontal="center" vertical="center" wrapText="1"/>
    </xf>
    <xf numFmtId="14" fontId="31" fillId="9" borderId="15" xfId="0" applyNumberFormat="1" applyFont="1" applyFill="1" applyBorder="1" applyAlignment="1">
      <alignment horizontal="center" vertical="center" wrapText="1"/>
    </xf>
    <xf numFmtId="14" fontId="31" fillId="9" borderId="14"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0" xfId="0" applyFont="1" applyFill="1" applyBorder="1" applyAlignment="1">
      <alignment vertical="center"/>
    </xf>
    <xf numFmtId="0" fontId="55" fillId="0" borderId="0" xfId="0" applyFont="1"/>
    <xf numFmtId="0" fontId="41" fillId="9" borderId="56" xfId="0" applyFont="1" applyFill="1" applyBorder="1" applyAlignment="1">
      <alignment horizontal="center" vertical="center"/>
    </xf>
    <xf numFmtId="0" fontId="0" fillId="9" borderId="32" xfId="0" applyFill="1" applyBorder="1" applyAlignment="1">
      <alignment vertical="center"/>
    </xf>
    <xf numFmtId="0" fontId="0" fillId="9" borderId="7" xfId="0" applyFill="1" applyBorder="1" applyAlignment="1">
      <alignment vertical="center"/>
    </xf>
    <xf numFmtId="0" fontId="41" fillId="9" borderId="56" xfId="0" applyFont="1" applyFill="1" applyBorder="1" applyAlignment="1">
      <alignment vertical="center"/>
    </xf>
    <xf numFmtId="0" fontId="0" fillId="9" borderId="12" xfId="0" applyFill="1" applyBorder="1" applyAlignment="1">
      <alignment vertical="center"/>
    </xf>
    <xf numFmtId="0" fontId="44" fillId="0" borderId="43" xfId="0" applyFont="1" applyBorder="1" applyAlignment="1">
      <alignment vertical="center"/>
    </xf>
    <xf numFmtId="0" fontId="56" fillId="9" borderId="6" xfId="0" applyFont="1" applyFill="1" applyBorder="1" applyAlignment="1">
      <alignment vertical="center"/>
    </xf>
    <xf numFmtId="4" fontId="8" fillId="0" borderId="31" xfId="8" applyNumberFormat="1" applyFont="1" applyFill="1" applyBorder="1" applyAlignment="1" applyProtection="1">
      <alignment vertical="center"/>
      <protection hidden="1"/>
    </xf>
    <xf numFmtId="169" fontId="27" fillId="9" borderId="0" xfId="11" applyNumberFormat="1" applyFill="1" applyBorder="1" applyAlignment="1" applyProtection="1">
      <alignment vertical="center"/>
      <protection hidden="1"/>
    </xf>
    <xf numFmtId="2" fontId="37" fillId="9" borderId="0" xfId="12" applyNumberFormat="1" applyFont="1" applyFill="1" applyAlignment="1" applyProtection="1">
      <alignment vertical="center"/>
      <protection hidden="1"/>
    </xf>
    <xf numFmtId="4" fontId="37" fillId="9" borderId="0" xfId="12" applyNumberFormat="1" applyFont="1" applyFill="1" applyAlignment="1" applyProtection="1">
      <alignment vertical="center"/>
      <protection hidden="1"/>
    </xf>
    <xf numFmtId="0" fontId="0" fillId="12" borderId="57" xfId="0" applyFill="1" applyBorder="1"/>
    <xf numFmtId="0" fontId="0" fillId="12" borderId="58" xfId="0" applyFill="1" applyBorder="1"/>
    <xf numFmtId="169" fontId="27" fillId="13" borderId="58" xfId="11" applyNumberFormat="1" applyFill="1" applyBorder="1" applyAlignment="1" applyProtection="1">
      <alignment vertical="center"/>
      <protection hidden="1"/>
    </xf>
    <xf numFmtId="0" fontId="0" fillId="12" borderId="59" xfId="0" applyFill="1" applyBorder="1"/>
    <xf numFmtId="0" fontId="58" fillId="0" borderId="0" xfId="0" applyFont="1"/>
    <xf numFmtId="0" fontId="59" fillId="0" borderId="0" xfId="0" applyFont="1"/>
    <xf numFmtId="1" fontId="8" fillId="14" borderId="31" xfId="12" applyNumberFormat="1" applyFont="1" applyFill="1" applyBorder="1" applyAlignment="1" applyProtection="1">
      <alignment horizontal="center" vertical="center"/>
      <protection hidden="1"/>
    </xf>
    <xf numFmtId="4" fontId="5" fillId="0" borderId="0" xfId="0" applyNumberFormat="1" applyFont="1" applyProtection="1">
      <protection hidden="1"/>
    </xf>
    <xf numFmtId="0" fontId="5" fillId="0" borderId="0" xfId="0" applyFont="1" applyProtection="1">
      <protection hidden="1"/>
    </xf>
    <xf numFmtId="0" fontId="0" fillId="0" borderId="0" xfId="0" applyProtection="1">
      <protection hidden="1"/>
    </xf>
    <xf numFmtId="164" fontId="23" fillId="11" borderId="13" xfId="0" applyNumberFormat="1" applyFont="1" applyFill="1" applyBorder="1" applyAlignment="1">
      <alignment horizontal="right" vertical="center"/>
    </xf>
    <xf numFmtId="164" fontId="0" fillId="11" borderId="13" xfId="0" applyNumberFormat="1" applyFill="1" applyBorder="1" applyAlignment="1">
      <alignment horizontal="right" vertical="center"/>
    </xf>
    <xf numFmtId="0" fontId="41" fillId="11" borderId="6" xfId="0" applyFont="1" applyFill="1" applyBorder="1" applyAlignment="1">
      <alignment horizontal="left" vertical="center"/>
    </xf>
    <xf numFmtId="164" fontId="0" fillId="11" borderId="13" xfId="0" applyNumberFormat="1" applyFill="1" applyBorder="1" applyAlignment="1">
      <alignment vertical="center"/>
    </xf>
    <xf numFmtId="0" fontId="41" fillId="11" borderId="0" xfId="0" applyFont="1" applyFill="1" applyAlignment="1">
      <alignment horizontal="left" vertical="center"/>
    </xf>
    <xf numFmtId="164" fontId="9" fillId="11" borderId="13" xfId="0" applyNumberFormat="1" applyFont="1" applyFill="1" applyBorder="1" applyAlignment="1">
      <alignment vertical="center"/>
    </xf>
    <xf numFmtId="164" fontId="23" fillId="11" borderId="13" xfId="0" applyNumberFormat="1" applyFont="1" applyFill="1" applyBorder="1" applyAlignment="1">
      <alignment vertical="center"/>
    </xf>
    <xf numFmtId="4" fontId="4" fillId="6" borderId="0" xfId="10" applyNumberFormat="1" applyFont="1" applyFill="1" applyBorder="1" applyAlignment="1" applyProtection="1">
      <alignment horizontal="center" vertical="center" wrapText="1"/>
      <protection hidden="1"/>
    </xf>
    <xf numFmtId="4" fontId="4" fillId="6" borderId="0" xfId="10" applyNumberFormat="1" applyFont="1" applyFill="1" applyBorder="1" applyAlignment="1" applyProtection="1">
      <alignment horizontal="center" wrapText="1"/>
      <protection hidden="1"/>
    </xf>
    <xf numFmtId="4" fontId="4" fillId="6" borderId="85" xfId="10" applyNumberFormat="1" applyFont="1" applyFill="1" applyBorder="1" applyAlignment="1" applyProtection="1">
      <alignment horizontal="center" vertical="center" wrapText="1"/>
      <protection hidden="1"/>
    </xf>
    <xf numFmtId="166" fontId="13" fillId="6" borderId="85" xfId="10" applyNumberFormat="1" applyFont="1" applyFill="1" applyBorder="1" applyAlignment="1" applyProtection="1">
      <alignment horizontal="center" vertical="center" wrapText="1"/>
      <protection hidden="1"/>
    </xf>
    <xf numFmtId="4" fontId="4" fillId="6" borderId="85" xfId="8" applyNumberFormat="1" applyFont="1" applyFill="1" applyBorder="1" applyAlignment="1" applyProtection="1">
      <alignment horizontal="center" vertical="center"/>
    </xf>
    <xf numFmtId="49" fontId="41" fillId="9" borderId="35" xfId="0" applyNumberFormat="1" applyFont="1" applyFill="1" applyBorder="1" applyAlignment="1" applyProtection="1">
      <alignment horizontal="center" wrapText="1"/>
      <protection locked="0"/>
    </xf>
    <xf numFmtId="0" fontId="44" fillId="9" borderId="60" xfId="0" applyFont="1" applyFill="1" applyBorder="1" applyAlignment="1" applyProtection="1">
      <alignment horizontal="center" vertical="center" wrapText="1"/>
      <protection hidden="1"/>
    </xf>
    <xf numFmtId="0" fontId="0" fillId="9" borderId="61" xfId="0" applyFill="1" applyBorder="1" applyAlignment="1" applyProtection="1">
      <alignment horizontal="center" vertical="center"/>
      <protection hidden="1"/>
    </xf>
    <xf numFmtId="0" fontId="62" fillId="6" borderId="1" xfId="11" applyNumberFormat="1" applyFont="1" applyBorder="1" applyAlignment="1" applyProtection="1">
      <alignment horizontal="center" vertical="center" wrapText="1"/>
    </xf>
    <xf numFmtId="0" fontId="62" fillId="6" borderId="30" xfId="11" applyNumberFormat="1" applyFont="1" applyBorder="1" applyAlignment="1" applyProtection="1">
      <alignment horizontal="center" vertical="center" wrapText="1"/>
    </xf>
    <xf numFmtId="0" fontId="52" fillId="0" borderId="0" xfId="0" applyFont="1"/>
    <xf numFmtId="0" fontId="63" fillId="0" borderId="0" xfId="0" applyFont="1"/>
    <xf numFmtId="14" fontId="4" fillId="9" borderId="62" xfId="8" applyNumberFormat="1" applyFont="1" applyFill="1" applyBorder="1" applyAlignment="1" applyProtection="1">
      <alignment horizontal="center" vertical="center"/>
      <protection locked="0"/>
    </xf>
    <xf numFmtId="49" fontId="4" fillId="15" borderId="0" xfId="8" applyNumberFormat="1" applyFont="1" applyFill="1" applyBorder="1" applyAlignment="1" applyProtection="1">
      <alignment horizontal="center" vertical="center"/>
    </xf>
    <xf numFmtId="49" fontId="4" fillId="15" borderId="23" xfId="8" applyNumberFormat="1" applyFont="1" applyFill="1" applyBorder="1" applyAlignment="1" applyProtection="1">
      <alignment horizontal="center" vertical="center"/>
    </xf>
    <xf numFmtId="0" fontId="0" fillId="0" borderId="42" xfId="0" applyBorder="1" applyAlignment="1" applyProtection="1">
      <alignment vertical="center"/>
      <protection hidden="1"/>
    </xf>
    <xf numFmtId="2" fontId="8" fillId="9" borderId="87" xfId="12" applyNumberFormat="1" applyFont="1" applyFill="1" applyBorder="1" applyAlignment="1" applyProtection="1">
      <alignment horizontal="center" vertical="center" wrapText="1"/>
      <protection locked="0"/>
    </xf>
    <xf numFmtId="171" fontId="8" fillId="9" borderId="87" xfId="12" applyNumberFormat="1" applyFont="1" applyFill="1" applyBorder="1" applyAlignment="1" applyProtection="1">
      <alignment horizontal="center" vertical="center" wrapText="1"/>
      <protection locked="0"/>
    </xf>
    <xf numFmtId="171" fontId="4" fillId="4" borderId="7" xfId="8" applyNumberFormat="1" applyFont="1" applyFill="1" applyBorder="1" applyAlignment="1" applyProtection="1">
      <alignment horizontal="center" vertical="center"/>
      <protection hidden="1"/>
    </xf>
    <xf numFmtId="0" fontId="4" fillId="6" borderId="0" xfId="8" applyNumberFormat="1" applyFont="1" applyFill="1" applyBorder="1" applyAlignment="1" applyProtection="1">
      <alignment horizontal="center" vertical="center"/>
    </xf>
    <xf numFmtId="4" fontId="1" fillId="6" borderId="0" xfId="0" applyNumberFormat="1" applyFont="1" applyFill="1" applyAlignment="1" applyProtection="1">
      <alignment horizontal="center" wrapText="1"/>
    </xf>
    <xf numFmtId="4" fontId="1" fillId="6" borderId="23" xfId="0" applyNumberFormat="1" applyFont="1" applyFill="1" applyBorder="1" applyAlignment="1" applyProtection="1">
      <alignment horizontal="center" vertical="center" wrapText="1"/>
    </xf>
    <xf numFmtId="4" fontId="1" fillId="6" borderId="85" xfId="0" applyNumberFormat="1" applyFont="1" applyFill="1" applyBorder="1" applyAlignment="1" applyProtection="1">
      <alignment horizontal="center" wrapText="1"/>
    </xf>
    <xf numFmtId="0" fontId="4" fillId="5" borderId="7" xfId="8" applyNumberFormat="1" applyFont="1" applyFill="1" applyBorder="1" applyAlignment="1" applyProtection="1">
      <alignment horizontal="center" vertical="center"/>
      <protection hidden="1"/>
    </xf>
    <xf numFmtId="0" fontId="0" fillId="4" borderId="0" xfId="0" applyFill="1" applyAlignment="1">
      <alignment horizontal="right"/>
    </xf>
    <xf numFmtId="0" fontId="0" fillId="4" borderId="0" xfId="0" applyFill="1" applyAlignment="1">
      <alignment horizontal="right" vertical="center" wrapText="1"/>
    </xf>
    <xf numFmtId="0" fontId="25" fillId="9" borderId="0" xfId="7" applyNumberFormat="1" applyFont="1" applyFill="1" applyBorder="1" applyAlignment="1" applyProtection="1">
      <alignment horizontal="right" vertical="center" wrapText="1"/>
    </xf>
    <xf numFmtId="0" fontId="10" fillId="9" borderId="0" xfId="7" applyNumberFormat="1" applyFont="1" applyFill="1" applyBorder="1" applyAlignment="1" applyProtection="1">
      <alignment horizontal="center"/>
    </xf>
    <xf numFmtId="14" fontId="30" fillId="0" borderId="31" xfId="12" applyNumberFormat="1" applyFont="1" applyBorder="1" applyAlignment="1" applyProtection="1">
      <alignment horizontal="center" vertical="center" wrapText="1"/>
      <protection locked="0"/>
    </xf>
    <xf numFmtId="14" fontId="8" fillId="0" borderId="31" xfId="12" applyNumberFormat="1" applyFont="1" applyBorder="1" applyAlignment="1" applyProtection="1">
      <alignment horizontal="center" vertical="center" wrapText="1"/>
      <protection locked="0"/>
    </xf>
    <xf numFmtId="0" fontId="31" fillId="0" borderId="31" xfId="0" applyFont="1" applyBorder="1" applyAlignment="1" applyProtection="1">
      <alignment horizontal="center"/>
      <protection locked="0"/>
    </xf>
    <xf numFmtId="0" fontId="0" fillId="0" borderId="0" xfId="0" applyAlignment="1">
      <alignment horizontal="center"/>
    </xf>
    <xf numFmtId="0" fontId="0" fillId="9" borderId="88" xfId="0" applyFill="1" applyBorder="1" applyProtection="1">
      <protection locked="0"/>
    </xf>
    <xf numFmtId="2" fontId="8" fillId="9" borderId="87" xfId="12" applyNumberFormat="1" applyFont="1" applyFill="1" applyBorder="1" applyAlignment="1">
      <alignment horizontal="center" vertical="center" wrapText="1"/>
    </xf>
    <xf numFmtId="0" fontId="0" fillId="9" borderId="0" xfId="0" applyFill="1" applyProtection="1">
      <protection locked="0"/>
    </xf>
    <xf numFmtId="0" fontId="0" fillId="9" borderId="89" xfId="0" applyFill="1" applyBorder="1" applyProtection="1">
      <protection locked="0"/>
    </xf>
    <xf numFmtId="0" fontId="0" fillId="0" borderId="0" xfId="0" applyProtection="1">
      <protection locked="0"/>
    </xf>
    <xf numFmtId="1" fontId="7" fillId="9" borderId="1" xfId="6" applyNumberFormat="1" applyFont="1" applyFill="1" applyAlignment="1" applyProtection="1">
      <alignment horizontal="center" vertical="center" wrapText="1"/>
    </xf>
    <xf numFmtId="10" fontId="9" fillId="4" borderId="0" xfId="15" applyNumberFormat="1" applyFont="1" applyFill="1" applyBorder="1" applyAlignment="1">
      <alignment horizontal="center"/>
    </xf>
    <xf numFmtId="10" fontId="13" fillId="4" borderId="0" xfId="15" applyNumberFormat="1" applyFont="1" applyFill="1" applyBorder="1" applyAlignment="1">
      <alignment horizontal="center"/>
    </xf>
    <xf numFmtId="4" fontId="4" fillId="9" borderId="87" xfId="7" applyNumberFormat="1" applyFont="1" applyFill="1" applyBorder="1" applyAlignment="1" applyProtection="1">
      <alignment horizontal="center" vertical="center"/>
    </xf>
    <xf numFmtId="4" fontId="4" fillId="9" borderId="0" xfId="7" applyNumberFormat="1" applyFont="1" applyFill="1" applyBorder="1" applyAlignment="1" applyProtection="1">
      <alignment horizontal="center" vertical="center"/>
    </xf>
    <xf numFmtId="49" fontId="4" fillId="9" borderId="0" xfId="7" applyNumberFormat="1" applyFont="1" applyFill="1" applyBorder="1" applyAlignment="1" applyProtection="1">
      <alignment horizontal="center" vertical="center"/>
      <protection locked="0" hidden="1"/>
    </xf>
    <xf numFmtId="2" fontId="13" fillId="9" borderId="0" xfId="7" applyNumberFormat="1" applyFont="1" applyFill="1" applyBorder="1" applyAlignment="1" applyProtection="1">
      <alignment horizontal="center" vertical="center"/>
      <protection hidden="1"/>
    </xf>
    <xf numFmtId="1" fontId="7" fillId="9" borderId="0" xfId="6" applyNumberFormat="1" applyFont="1" applyFill="1" applyBorder="1" applyAlignment="1" applyProtection="1">
      <alignment horizontal="center" vertical="center" wrapText="1"/>
      <protection hidden="1"/>
    </xf>
    <xf numFmtId="2" fontId="8" fillId="9" borderId="87" xfId="12" applyNumberFormat="1" applyFont="1" applyFill="1" applyBorder="1" applyAlignment="1" applyProtection="1">
      <alignment horizontal="center" vertical="center" wrapText="1"/>
      <protection hidden="1"/>
    </xf>
    <xf numFmtId="43" fontId="13" fillId="9" borderId="0" xfId="14" applyFont="1" applyFill="1" applyBorder="1" applyAlignment="1" applyProtection="1">
      <alignment horizontal="center" vertical="center"/>
      <protection hidden="1"/>
    </xf>
    <xf numFmtId="0" fontId="0" fillId="9" borderId="0" xfId="0" applyFill="1" applyAlignment="1">
      <alignment horizontal="right" vertical="center"/>
    </xf>
    <xf numFmtId="49" fontId="41" fillId="9" borderId="35" xfId="0" quotePrefix="1" applyNumberFormat="1" applyFont="1" applyFill="1" applyBorder="1" applyAlignment="1" applyProtection="1">
      <alignment horizontal="center" wrapText="1"/>
      <protection locked="0"/>
    </xf>
    <xf numFmtId="0" fontId="0" fillId="0" borderId="40" xfId="0" applyFill="1" applyBorder="1" applyAlignment="1" applyProtection="1">
      <alignment vertical="center"/>
      <protection hidden="1"/>
    </xf>
    <xf numFmtId="0" fontId="0" fillId="0" borderId="0" xfId="0" applyFill="1"/>
    <xf numFmtId="0" fontId="44" fillId="0" borderId="64" xfId="0" applyFont="1" applyBorder="1" applyAlignment="1">
      <alignment vertical="center"/>
    </xf>
    <xf numFmtId="0" fontId="44" fillId="0" borderId="48" xfId="0" applyFont="1" applyBorder="1" applyAlignment="1">
      <alignment vertical="center"/>
    </xf>
    <xf numFmtId="0" fontId="44" fillId="0" borderId="97" xfId="0" applyFont="1" applyBorder="1" applyAlignment="1">
      <alignment vertical="center"/>
    </xf>
    <xf numFmtId="0" fontId="44" fillId="0" borderId="46" xfId="0" applyFont="1" applyBorder="1" applyAlignment="1">
      <alignment vertical="center"/>
    </xf>
    <xf numFmtId="0" fontId="0" fillId="4" borderId="87" xfId="3" applyNumberFormat="1" applyFont="1" applyBorder="1" applyAlignment="1" applyProtection="1">
      <alignment vertical="center" wrapText="1"/>
    </xf>
    <xf numFmtId="0" fontId="44" fillId="0" borderId="0" xfId="0" applyFont="1" applyBorder="1" applyAlignment="1">
      <alignment horizontal="left" vertical="center"/>
    </xf>
    <xf numFmtId="164" fontId="44" fillId="0" borderId="0" xfId="0" applyNumberFormat="1" applyFont="1" applyBorder="1" applyAlignment="1" applyProtection="1">
      <alignment horizontal="center" vertical="center"/>
      <protection hidden="1"/>
    </xf>
    <xf numFmtId="0" fontId="44" fillId="0" borderId="0" xfId="0" applyFont="1" applyBorder="1" applyAlignment="1">
      <alignment vertical="center"/>
    </xf>
    <xf numFmtId="43" fontId="0" fillId="0" borderId="87" xfId="14" applyFont="1" applyBorder="1"/>
    <xf numFmtId="0" fontId="0" fillId="0" borderId="98" xfId="0" applyFill="1" applyBorder="1" applyAlignment="1">
      <alignment horizontal="center"/>
    </xf>
    <xf numFmtId="43" fontId="0" fillId="0" borderId="87" xfId="0" applyNumberFormat="1" applyFill="1" applyBorder="1"/>
    <xf numFmtId="43" fontId="0" fillId="0" borderId="87" xfId="14" applyFont="1" applyFill="1" applyBorder="1"/>
    <xf numFmtId="164" fontId="65" fillId="0" borderId="49" xfId="0" applyNumberFormat="1" applyFont="1" applyBorder="1" applyAlignment="1" applyProtection="1">
      <alignment horizontal="right" vertical="center" wrapText="1"/>
      <protection hidden="1"/>
    </xf>
    <xf numFmtId="164" fontId="64" fillId="0" borderId="49" xfId="0" applyNumberFormat="1" applyFont="1" applyBorder="1" applyAlignment="1" applyProtection="1">
      <alignment horizontal="right" vertical="center" wrapText="1"/>
      <protection hidden="1"/>
    </xf>
    <xf numFmtId="164" fontId="44" fillId="0" borderId="49" xfId="0" applyNumberFormat="1" applyFont="1" applyBorder="1" applyAlignment="1" applyProtection="1">
      <alignment horizontal="right" vertical="center" wrapText="1"/>
      <protection hidden="1"/>
    </xf>
    <xf numFmtId="0" fontId="0" fillId="0" borderId="99" xfId="0" applyFill="1" applyBorder="1" applyAlignment="1">
      <alignment horizontal="center"/>
    </xf>
    <xf numFmtId="0" fontId="44" fillId="0" borderId="101" xfId="0" applyFont="1" applyBorder="1" applyAlignment="1">
      <alignment vertical="center"/>
    </xf>
    <xf numFmtId="0" fontId="0" fillId="0" borderId="101" xfId="0" applyFill="1" applyBorder="1"/>
    <xf numFmtId="164" fontId="0" fillId="11" borderId="13" xfId="0" applyNumberFormat="1" applyFont="1" applyFill="1" applyBorder="1" applyAlignment="1">
      <alignment vertical="center"/>
    </xf>
    <xf numFmtId="164" fontId="66" fillId="11" borderId="13" xfId="0" applyNumberFormat="1" applyFont="1" applyFill="1" applyBorder="1" applyAlignment="1">
      <alignment vertical="center"/>
    </xf>
    <xf numFmtId="170" fontId="67" fillId="11" borderId="13" xfId="0" applyNumberFormat="1" applyFont="1" applyFill="1" applyBorder="1" applyAlignment="1">
      <alignment vertical="center"/>
    </xf>
    <xf numFmtId="0" fontId="0" fillId="0" borderId="13" xfId="0" applyFill="1" applyBorder="1" applyAlignment="1">
      <alignment horizontal="right" vertical="center"/>
    </xf>
    <xf numFmtId="0" fontId="4" fillId="9" borderId="0" xfId="7" applyNumberFormat="1" applyFont="1" applyFill="1" applyBorder="1" applyAlignment="1" applyProtection="1">
      <alignment horizontal="right"/>
    </xf>
    <xf numFmtId="0" fontId="40" fillId="8" borderId="34" xfId="9" applyNumberFormat="1" applyFont="1" applyBorder="1" applyAlignment="1" applyProtection="1">
      <alignment horizontal="center" vertical="center" wrapText="1"/>
    </xf>
    <xf numFmtId="0" fontId="41" fillId="9" borderId="35" xfId="0" applyFont="1" applyFill="1" applyBorder="1" applyProtection="1">
      <protection locked="0"/>
    </xf>
    <xf numFmtId="0" fontId="41" fillId="9" borderId="35" xfId="0" applyFont="1" applyFill="1" applyBorder="1" applyAlignment="1" applyProtection="1">
      <alignment horizontal="left" wrapText="1"/>
      <protection locked="0"/>
    </xf>
    <xf numFmtId="164" fontId="4" fillId="16" borderId="14" xfId="8" applyNumberFormat="1" applyFont="1" applyFill="1" applyBorder="1" applyAlignment="1" applyProtection="1">
      <alignment horizontal="center" vertical="center"/>
      <protection locked="0"/>
    </xf>
    <xf numFmtId="0" fontId="68" fillId="6" borderId="1" xfId="12" applyFont="1" applyFill="1" applyBorder="1" applyAlignment="1" applyProtection="1">
      <alignment horizontal="center" vertical="center"/>
      <protection hidden="1"/>
    </xf>
    <xf numFmtId="0" fontId="68" fillId="6" borderId="30" xfId="12" applyFont="1" applyFill="1" applyBorder="1" applyAlignment="1" applyProtection="1">
      <alignment horizontal="left" vertical="center"/>
      <protection hidden="1"/>
    </xf>
    <xf numFmtId="0" fontId="68" fillId="6" borderId="30" xfId="12" applyFont="1" applyFill="1" applyBorder="1" applyAlignment="1" applyProtection="1">
      <alignment horizontal="center" vertical="center"/>
      <protection hidden="1"/>
    </xf>
    <xf numFmtId="0" fontId="68" fillId="0" borderId="25" xfId="12" applyFont="1" applyBorder="1" applyAlignment="1" applyProtection="1">
      <alignment horizontal="center" vertical="center"/>
      <protection locked="0"/>
    </xf>
    <xf numFmtId="0" fontId="68" fillId="9" borderId="25" xfId="12" applyFont="1" applyFill="1" applyBorder="1" applyAlignment="1" applyProtection="1">
      <alignment horizontal="center" vertical="center"/>
      <protection locked="0"/>
    </xf>
    <xf numFmtId="4" fontId="68" fillId="0" borderId="25" xfId="12" applyNumberFormat="1" applyFont="1" applyBorder="1" applyAlignment="1" applyProtection="1">
      <alignment vertical="center"/>
      <protection locked="0"/>
    </xf>
    <xf numFmtId="4" fontId="68" fillId="0" borderId="25" xfId="12" applyNumberFormat="1" applyFont="1" applyBorder="1" applyAlignment="1" applyProtection="1">
      <alignment horizontal="center" vertical="center"/>
      <protection locked="0"/>
    </xf>
    <xf numFmtId="10" fontId="68" fillId="0" borderId="25" xfId="12" applyNumberFormat="1" applyFont="1" applyBorder="1" applyAlignment="1" applyProtection="1">
      <alignment horizontal="center" vertical="center"/>
      <protection locked="0"/>
    </xf>
    <xf numFmtId="4" fontId="38" fillId="6" borderId="2" xfId="11" applyNumberFormat="1" applyFont="1" applyAlignment="1" applyProtection="1">
      <alignment vertical="center"/>
      <protection hidden="1"/>
    </xf>
    <xf numFmtId="10" fontId="68" fillId="0" borderId="25" xfId="12" applyNumberFormat="1" applyFont="1" applyBorder="1" applyAlignment="1" applyProtection="1">
      <alignment vertical="center"/>
      <protection locked="0"/>
    </xf>
    <xf numFmtId="0" fontId="30" fillId="0" borderId="31" xfId="12" applyFont="1" applyBorder="1" applyAlignment="1" applyProtection="1">
      <alignment horizontal="center" vertical="center" wrapText="1"/>
      <protection locked="0"/>
    </xf>
    <xf numFmtId="14" fontId="68" fillId="0" borderId="25" xfId="12" applyNumberFormat="1" applyFont="1" applyBorder="1" applyAlignment="1" applyProtection="1">
      <alignment vertical="center" wrapText="1"/>
      <protection locked="0"/>
    </xf>
    <xf numFmtId="0" fontId="68" fillId="0" borderId="25" xfId="12" applyFont="1" applyBorder="1" applyAlignment="1" applyProtection="1">
      <alignment horizontal="center" vertical="center" wrapText="1"/>
      <protection locked="0"/>
    </xf>
    <xf numFmtId="4" fontId="38" fillId="6" borderId="25" xfId="11" applyNumberFormat="1" applyFont="1" applyBorder="1" applyAlignment="1" applyProtection="1">
      <alignment vertical="center"/>
      <protection hidden="1"/>
    </xf>
    <xf numFmtId="0" fontId="69" fillId="0" borderId="0" xfId="0" applyFont="1"/>
    <xf numFmtId="0" fontId="25" fillId="0" borderId="0" xfId="0" applyFont="1"/>
    <xf numFmtId="0" fontId="68" fillId="6" borderId="1" xfId="12" applyFont="1" applyFill="1" applyBorder="1" applyAlignment="1" applyProtection="1">
      <alignment horizontal="left" vertical="center"/>
      <protection hidden="1"/>
    </xf>
    <xf numFmtId="0" fontId="70" fillId="6" borderId="1" xfId="12" applyFont="1" applyFill="1" applyBorder="1" applyAlignment="1" applyProtection="1">
      <alignment horizontal="center" vertical="center"/>
      <protection hidden="1"/>
    </xf>
    <xf numFmtId="14" fontId="68" fillId="0" borderId="25" xfId="12" applyNumberFormat="1" applyFont="1" applyBorder="1" applyAlignment="1" applyProtection="1">
      <alignment horizontal="right" vertical="center" wrapText="1"/>
      <protection locked="0"/>
    </xf>
    <xf numFmtId="0" fontId="69" fillId="9" borderId="0" xfId="0" applyFont="1" applyFill="1"/>
    <xf numFmtId="0" fontId="71" fillId="9" borderId="0" xfId="12" applyFont="1" applyFill="1" applyAlignment="1">
      <alignment vertical="center"/>
    </xf>
    <xf numFmtId="4" fontId="68" fillId="9" borderId="0" xfId="12" applyNumberFormat="1" applyFont="1" applyFill="1" applyAlignment="1" applyProtection="1">
      <alignment vertical="center"/>
      <protection hidden="1"/>
    </xf>
    <xf numFmtId="0" fontId="71" fillId="9" borderId="0" xfId="12" applyFont="1" applyFill="1" applyAlignment="1" applyProtection="1">
      <alignment vertical="center"/>
      <protection hidden="1"/>
    </xf>
    <xf numFmtId="2" fontId="72" fillId="9" borderId="29" xfId="12" applyNumberFormat="1" applyFont="1" applyFill="1" applyBorder="1" applyAlignment="1" applyProtection="1">
      <alignment vertical="center"/>
      <protection hidden="1"/>
    </xf>
    <xf numFmtId="4" fontId="72" fillId="9" borderId="29" xfId="12" applyNumberFormat="1" applyFont="1" applyFill="1" applyBorder="1" applyAlignment="1" applyProtection="1">
      <alignment vertical="center"/>
      <protection hidden="1"/>
    </xf>
    <xf numFmtId="4" fontId="72" fillId="9" borderId="0" xfId="12" applyNumberFormat="1" applyFont="1" applyFill="1" applyAlignment="1">
      <alignment vertical="center"/>
    </xf>
    <xf numFmtId="169" fontId="38" fillId="6" borderId="29" xfId="11" applyNumberFormat="1" applyFont="1" applyBorder="1" applyAlignment="1" applyProtection="1">
      <alignment vertical="center"/>
      <protection hidden="1"/>
    </xf>
    <xf numFmtId="0" fontId="69" fillId="12" borderId="57" xfId="0" applyFont="1" applyFill="1" applyBorder="1"/>
    <xf numFmtId="0" fontId="69" fillId="12" borderId="58" xfId="0" applyFont="1" applyFill="1" applyBorder="1"/>
    <xf numFmtId="169" fontId="38" fillId="13" borderId="58" xfId="11" applyNumberFormat="1" applyFont="1" applyFill="1" applyBorder="1" applyAlignment="1" applyProtection="1">
      <alignment vertical="center"/>
      <protection hidden="1"/>
    </xf>
    <xf numFmtId="0" fontId="69" fillId="12" borderId="59" xfId="0" applyFont="1" applyFill="1" applyBorder="1"/>
    <xf numFmtId="4" fontId="25" fillId="0" borderId="0" xfId="0" applyNumberFormat="1" applyFont="1"/>
    <xf numFmtId="2" fontId="69" fillId="0" borderId="0" xfId="0" applyNumberFormat="1" applyFont="1"/>
    <xf numFmtId="0" fontId="41" fillId="9" borderId="35" xfId="0" applyFont="1" applyFill="1" applyBorder="1" applyAlignment="1" applyProtection="1">
      <alignment horizontal="right" wrapText="1"/>
      <protection locked="0"/>
    </xf>
    <xf numFmtId="0" fontId="0" fillId="0" borderId="37" xfId="0" applyBorder="1" applyAlignment="1">
      <alignment horizontal="right"/>
    </xf>
    <xf numFmtId="0" fontId="5"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xf>
    <xf numFmtId="49" fontId="3" fillId="9" borderId="102" xfId="0" applyNumberFormat="1" applyFont="1" applyFill="1" applyBorder="1" applyAlignment="1" applyProtection="1">
      <alignment horizontal="center" vertical="center"/>
      <protection hidden="1"/>
    </xf>
    <xf numFmtId="49" fontId="3" fillId="9" borderId="64" xfId="0" applyNumberFormat="1" applyFont="1" applyFill="1" applyBorder="1" applyAlignment="1" applyProtection="1">
      <alignment horizontal="center" vertical="center"/>
      <protection hidden="1"/>
    </xf>
    <xf numFmtId="0" fontId="0" fillId="4" borderId="0" xfId="0" applyFill="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xf>
    <xf numFmtId="0" fontId="0" fillId="9" borderId="0" xfId="0" applyFill="1" applyAlignment="1">
      <alignment horizontal="center"/>
    </xf>
    <xf numFmtId="0" fontId="4" fillId="9" borderId="63" xfId="8" applyNumberFormat="1" applyFont="1" applyFill="1" applyBorder="1" applyAlignment="1" applyProtection="1">
      <alignment horizontal="left" vertical="center"/>
      <protection locked="0"/>
    </xf>
    <xf numFmtId="0" fontId="0" fillId="4" borderId="0" xfId="0" applyFill="1" applyAlignment="1">
      <alignment horizontal="center"/>
    </xf>
    <xf numFmtId="0" fontId="0" fillId="4" borderId="64" xfId="0" applyFill="1" applyBorder="1" applyAlignment="1">
      <alignment horizontal="center" vertical="center" wrapText="1"/>
    </xf>
    <xf numFmtId="0" fontId="0" fillId="4" borderId="0" xfId="0" applyFill="1" applyAlignment="1">
      <alignment horizontal="right" vertical="center"/>
    </xf>
    <xf numFmtId="0" fontId="0" fillId="9" borderId="3"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4" borderId="90" xfId="0" applyFill="1" applyBorder="1" applyAlignment="1">
      <alignment horizontal="center"/>
    </xf>
    <xf numFmtId="0" fontId="0" fillId="4" borderId="0" xfId="0" applyFill="1" applyAlignment="1">
      <alignment horizontal="right"/>
    </xf>
    <xf numFmtId="0" fontId="4" fillId="9" borderId="33" xfId="7" applyNumberFormat="1" applyFont="1" applyFill="1" applyBorder="1" applyAlignment="1" applyProtection="1">
      <alignment horizontal="center" vertical="center"/>
      <protection locked="0"/>
    </xf>
    <xf numFmtId="0" fontId="0" fillId="4" borderId="0" xfId="0" applyFill="1" applyAlignment="1">
      <alignment horizontal="right" vertical="center" wrapText="1"/>
    </xf>
    <xf numFmtId="0" fontId="4" fillId="5" borderId="7" xfId="8" applyNumberFormat="1" applyFont="1" applyFill="1" applyBorder="1" applyAlignment="1" applyProtection="1">
      <alignment horizontal="center" vertical="center"/>
      <protection hidden="1"/>
    </xf>
    <xf numFmtId="0" fontId="4" fillId="5" borderId="43" xfId="8" applyNumberFormat="1" applyFont="1" applyFill="1" applyBorder="1" applyAlignment="1" applyProtection="1">
      <alignment horizontal="center" vertical="center"/>
      <protection hidden="1"/>
    </xf>
    <xf numFmtId="0" fontId="2" fillId="9" borderId="13" xfId="0" applyFont="1" applyFill="1" applyBorder="1" applyAlignment="1">
      <alignment horizontal="center" vertical="center"/>
    </xf>
    <xf numFmtId="0" fontId="4" fillId="9" borderId="62" xfId="8" applyNumberFormat="1" applyFont="1" applyFill="1" applyBorder="1" applyAlignment="1" applyProtection="1">
      <alignment horizontal="center" vertical="center"/>
      <protection locked="0"/>
    </xf>
    <xf numFmtId="0" fontId="4" fillId="9" borderId="63" xfId="8" applyNumberFormat="1" applyFont="1" applyFill="1" applyBorder="1" applyAlignment="1" applyProtection="1">
      <alignment horizontal="center" vertical="center"/>
      <protection locked="0"/>
    </xf>
    <xf numFmtId="49" fontId="14" fillId="9" borderId="23" xfId="8" applyNumberFormat="1" applyFont="1" applyFill="1" applyBorder="1" applyAlignment="1" applyProtection="1">
      <alignment horizontal="center" vertical="center"/>
    </xf>
    <xf numFmtId="0" fontId="4" fillId="9" borderId="22" xfId="8" applyNumberFormat="1" applyFont="1" applyFill="1" applyBorder="1" applyAlignment="1" applyProtection="1">
      <alignment horizontal="right" vertical="center"/>
      <protection hidden="1"/>
    </xf>
    <xf numFmtId="0" fontId="13" fillId="9" borderId="23" xfId="8" applyNumberFormat="1" applyFont="1" applyFill="1" applyBorder="1" applyAlignment="1" applyProtection="1">
      <alignment vertical="center"/>
      <protection hidden="1"/>
    </xf>
    <xf numFmtId="0" fontId="4" fillId="9" borderId="22" xfId="8" applyNumberFormat="1" applyFont="1" applyFill="1" applyBorder="1" applyAlignment="1" applyProtection="1">
      <alignment horizontal="right" vertical="center"/>
    </xf>
    <xf numFmtId="0" fontId="13" fillId="9" borderId="23" xfId="8" applyNumberFormat="1" applyFont="1" applyFill="1" applyBorder="1" applyAlignment="1" applyProtection="1">
      <alignment vertical="center"/>
    </xf>
    <xf numFmtId="4" fontId="60" fillId="15" borderId="0" xfId="0" applyNumberFormat="1" applyFont="1" applyFill="1" applyAlignment="1" applyProtection="1">
      <alignment horizontal="center" vertical="center" wrapText="1"/>
    </xf>
    <xf numFmtId="4" fontId="60" fillId="15" borderId="85" xfId="0" applyNumberFormat="1" applyFont="1" applyFill="1" applyBorder="1" applyAlignment="1" applyProtection="1">
      <alignment horizontal="center" vertical="center" wrapText="1"/>
    </xf>
    <xf numFmtId="49" fontId="4" fillId="6" borderId="86" xfId="8" applyNumberFormat="1" applyFont="1" applyFill="1" applyBorder="1" applyAlignment="1" applyProtection="1">
      <alignment horizontal="center" vertical="center"/>
    </xf>
    <xf numFmtId="49" fontId="4" fillId="15" borderId="0" xfId="8" applyNumberFormat="1" applyFont="1" applyFill="1" applyBorder="1" applyAlignment="1" applyProtection="1">
      <alignment horizontal="center" vertical="center"/>
    </xf>
    <xf numFmtId="49" fontId="4" fillId="6" borderId="22" xfId="8" applyNumberFormat="1" applyFont="1" applyFill="1" applyBorder="1" applyAlignment="1" applyProtection="1">
      <alignment horizontal="center" vertical="center"/>
    </xf>
    <xf numFmtId="0" fontId="0" fillId="2" borderId="65" xfId="1" applyNumberFormat="1" applyFont="1" applyBorder="1" applyAlignment="1" applyProtection="1">
      <alignment horizontal="center" vertical="center"/>
      <protection locked="0"/>
    </xf>
    <xf numFmtId="0" fontId="19" fillId="9" borderId="22" xfId="0" applyFont="1" applyFill="1" applyBorder="1" applyAlignment="1">
      <alignment horizontal="left" vertical="center" wrapText="1"/>
    </xf>
    <xf numFmtId="0" fontId="0" fillId="2" borderId="65" xfId="1" applyNumberFormat="1" applyFont="1" applyBorder="1" applyAlignment="1" applyProtection="1">
      <alignment horizontal="center"/>
      <protection locked="0"/>
    </xf>
    <xf numFmtId="0" fontId="19" fillId="9" borderId="22" xfId="0" applyFont="1" applyFill="1" applyBorder="1" applyAlignment="1">
      <alignment horizontal="center"/>
    </xf>
    <xf numFmtId="0" fontId="0" fillId="9" borderId="22" xfId="0" applyFill="1" applyBorder="1" applyAlignment="1">
      <alignment horizontal="center"/>
    </xf>
    <xf numFmtId="0" fontId="0" fillId="9" borderId="0" xfId="0" applyFill="1" applyBorder="1" applyAlignment="1">
      <alignment horizontal="center"/>
    </xf>
    <xf numFmtId="0" fontId="0" fillId="9" borderId="23" xfId="0" applyFill="1" applyBorder="1" applyAlignment="1">
      <alignment horizontal="center"/>
    </xf>
    <xf numFmtId="0" fontId="13" fillId="15" borderId="23" xfId="7" applyNumberFormat="1" applyFont="1" applyFill="1" applyBorder="1" applyAlignment="1" applyProtection="1">
      <alignment horizontal="center" vertical="center"/>
    </xf>
    <xf numFmtId="0" fontId="0" fillId="9" borderId="66" xfId="0" applyFill="1" applyBorder="1" applyAlignment="1" applyProtection="1">
      <alignment horizontal="center" vertical="center"/>
      <protection locked="0"/>
    </xf>
    <xf numFmtId="4" fontId="13" fillId="6" borderId="23" xfId="10" applyNumberFormat="1" applyFont="1" applyFill="1" applyBorder="1" applyAlignment="1" applyProtection="1">
      <alignment horizontal="center" vertical="center"/>
    </xf>
    <xf numFmtId="0" fontId="13" fillId="15" borderId="22" xfId="7" applyNumberFormat="1" applyFont="1" applyFill="1" applyBorder="1" applyAlignment="1" applyProtection="1">
      <alignment horizontal="center" vertical="center"/>
    </xf>
    <xf numFmtId="0" fontId="4" fillId="6" borderId="22" xfId="8" applyNumberFormat="1" applyFont="1" applyFill="1" applyBorder="1" applyAlignment="1" applyProtection="1">
      <alignment horizontal="right" vertical="center"/>
    </xf>
    <xf numFmtId="49" fontId="4" fillId="15" borderId="23" xfId="8" applyNumberFormat="1" applyFont="1" applyFill="1" applyBorder="1" applyAlignment="1" applyProtection="1">
      <alignment horizontal="center" vertical="center"/>
    </xf>
    <xf numFmtId="0" fontId="5" fillId="6" borderId="22" xfId="8" applyNumberFormat="1" applyFill="1" applyBorder="1" applyAlignment="1" applyProtection="1">
      <alignment horizontal="right" vertical="center"/>
    </xf>
    <xf numFmtId="49" fontId="5" fillId="9" borderId="23" xfId="8" applyNumberFormat="1" applyFill="1" applyBorder="1" applyAlignment="1" applyProtection="1">
      <alignment horizontal="center" vertical="center"/>
    </xf>
    <xf numFmtId="0" fontId="4" fillId="9" borderId="22" xfId="8" applyNumberFormat="1" applyFont="1" applyFill="1" applyBorder="1" applyAlignment="1" applyProtection="1">
      <alignment horizontal="center" vertical="center"/>
      <protection hidden="1"/>
    </xf>
    <xf numFmtId="0" fontId="4" fillId="9" borderId="65" xfId="8" applyNumberFormat="1" applyFont="1" applyFill="1" applyBorder="1" applyAlignment="1" applyProtection="1">
      <alignment horizontal="center" vertical="center"/>
    </xf>
    <xf numFmtId="2" fontId="21" fillId="9" borderId="0" xfId="12" applyNumberFormat="1" applyFont="1" applyFill="1" applyAlignment="1" applyProtection="1">
      <alignment horizontal="center" vertical="center"/>
      <protection hidden="1"/>
    </xf>
    <xf numFmtId="49" fontId="4" fillId="9" borderId="0" xfId="7" applyNumberFormat="1" applyFont="1" applyFill="1" applyBorder="1" applyAlignment="1" applyProtection="1">
      <alignment horizontal="right" vertical="center"/>
      <protection locked="0" hidden="1"/>
    </xf>
    <xf numFmtId="0" fontId="0" fillId="9" borderId="67" xfId="0" applyFill="1" applyBorder="1" applyAlignment="1">
      <alignment horizontal="center"/>
    </xf>
    <xf numFmtId="0" fontId="22" fillId="9" borderId="0" xfId="7" applyNumberFormat="1" applyFont="1" applyFill="1" applyBorder="1" applyAlignment="1" applyProtection="1">
      <alignment horizontal="center" vertical="center"/>
    </xf>
    <xf numFmtId="49" fontId="8" fillId="9" borderId="0" xfId="7" applyNumberFormat="1" applyFont="1" applyFill="1" applyBorder="1" applyAlignment="1" applyProtection="1">
      <alignment horizontal="right" vertical="center"/>
    </xf>
    <xf numFmtId="0" fontId="0" fillId="9" borderId="0" xfId="0" applyFill="1" applyAlignment="1" applyProtection="1">
      <alignment horizontal="left" vertical="center" wrapText="1"/>
      <protection locked="0"/>
    </xf>
    <xf numFmtId="0" fontId="13" fillId="9" borderId="0" xfId="7" applyNumberFormat="1" applyFont="1" applyFill="1" applyBorder="1" applyAlignment="1" applyProtection="1">
      <alignment horizontal="right" vertical="center"/>
      <protection hidden="1"/>
    </xf>
    <xf numFmtId="0" fontId="8" fillId="9" borderId="0" xfId="7" applyNumberFormat="1" applyFont="1" applyFill="1" applyBorder="1" applyAlignment="1" applyProtection="1">
      <alignment horizontal="right" vertical="center" wrapText="1"/>
      <protection hidden="1"/>
    </xf>
    <xf numFmtId="14" fontId="15" fillId="9" borderId="0" xfId="12" applyNumberFormat="1" applyFont="1" applyFill="1" applyAlignment="1" applyProtection="1">
      <alignment horizontal="center"/>
      <protection hidden="1"/>
    </xf>
    <xf numFmtId="0" fontId="8" fillId="9" borderId="0" xfId="7" applyNumberFormat="1" applyFont="1" applyFill="1" applyBorder="1" applyAlignment="1" applyProtection="1">
      <alignment horizontal="right" vertical="center" wrapText="1"/>
    </xf>
    <xf numFmtId="0" fontId="24" fillId="9" borderId="0" xfId="7" applyNumberFormat="1" applyFont="1" applyFill="1" applyBorder="1" applyAlignment="1" applyProtection="1">
      <alignment horizontal="center" vertical="center"/>
    </xf>
    <xf numFmtId="49" fontId="4" fillId="9" borderId="57" xfId="7" applyNumberFormat="1" applyFont="1" applyFill="1" applyBorder="1" applyAlignment="1" applyProtection="1">
      <alignment horizontal="right" vertical="center"/>
      <protection locked="0" hidden="1"/>
    </xf>
    <xf numFmtId="49" fontId="4" fillId="9" borderId="58" xfId="7" applyNumberFormat="1" applyFont="1" applyFill="1" applyBorder="1" applyAlignment="1" applyProtection="1">
      <alignment horizontal="right" vertical="center"/>
      <protection locked="0" hidden="1"/>
    </xf>
    <xf numFmtId="49" fontId="4" fillId="9" borderId="59" xfId="7" applyNumberFormat="1" applyFont="1" applyFill="1" applyBorder="1" applyAlignment="1" applyProtection="1">
      <alignment horizontal="right" vertical="center"/>
      <protection locked="0" hidden="1"/>
    </xf>
    <xf numFmtId="0" fontId="26" fillId="9" borderId="1" xfId="11" applyNumberFormat="1" applyFont="1" applyFill="1" applyBorder="1" applyAlignment="1" applyProtection="1">
      <alignment horizontal="center" vertical="center"/>
    </xf>
    <xf numFmtId="0" fontId="13" fillId="9" borderId="0" xfId="7" applyNumberFormat="1" applyFont="1" applyFill="1" applyBorder="1" applyAlignment="1" applyProtection="1">
      <alignment horizontal="center" vertical="center"/>
      <protection hidden="1"/>
    </xf>
    <xf numFmtId="0" fontId="25" fillId="9" borderId="0" xfId="7" applyNumberFormat="1" applyFont="1" applyFill="1" applyBorder="1" applyAlignment="1" applyProtection="1">
      <alignment horizontal="right" vertical="center" wrapText="1"/>
    </xf>
    <xf numFmtId="0" fontId="26" fillId="9" borderId="1" xfId="11" applyNumberFormat="1" applyFont="1" applyFill="1" applyBorder="1" applyAlignment="1" applyProtection="1">
      <alignment horizontal="center" vertical="center" wrapText="1"/>
    </xf>
    <xf numFmtId="0" fontId="29" fillId="9" borderId="33" xfId="7" applyNumberFormat="1" applyFont="1" applyFill="1" applyBorder="1" applyAlignment="1" applyProtection="1">
      <alignment horizontal="center" vertical="center"/>
    </xf>
    <xf numFmtId="0" fontId="4" fillId="9" borderId="0" xfId="7" applyNumberFormat="1" applyFont="1" applyFill="1" applyBorder="1" applyAlignment="1" applyProtection="1">
      <alignment horizontal="right"/>
    </xf>
    <xf numFmtId="49" fontId="4" fillId="9" borderId="91" xfId="7" applyNumberFormat="1" applyFont="1" applyFill="1" applyBorder="1" applyAlignment="1" applyProtection="1">
      <alignment horizontal="right" vertical="center"/>
      <protection locked="0" hidden="1"/>
    </xf>
    <xf numFmtId="49" fontId="4" fillId="9" borderId="92" xfId="7" applyNumberFormat="1" applyFont="1" applyFill="1" applyBorder="1" applyAlignment="1" applyProtection="1">
      <alignment horizontal="right" vertical="center"/>
      <protection locked="0" hidden="1"/>
    </xf>
    <xf numFmtId="49" fontId="4" fillId="9" borderId="93" xfId="7" applyNumberFormat="1" applyFont="1" applyFill="1" applyBorder="1" applyAlignment="1" applyProtection="1">
      <alignment horizontal="right" vertical="center"/>
      <protection locked="0" hidden="1"/>
    </xf>
    <xf numFmtId="49" fontId="4" fillId="9" borderId="94" xfId="7" applyNumberFormat="1" applyFont="1" applyFill="1" applyBorder="1" applyAlignment="1" applyProtection="1">
      <alignment horizontal="right" vertical="center"/>
      <protection locked="0" hidden="1"/>
    </xf>
    <xf numFmtId="49" fontId="4" fillId="9" borderId="95" xfId="7" applyNumberFormat="1" applyFont="1" applyFill="1" applyBorder="1" applyAlignment="1" applyProtection="1">
      <alignment horizontal="right" vertical="center"/>
      <protection locked="0" hidden="1"/>
    </xf>
    <xf numFmtId="49" fontId="4" fillId="9" borderId="96" xfId="7" applyNumberFormat="1" applyFont="1" applyFill="1" applyBorder="1" applyAlignment="1" applyProtection="1">
      <alignment horizontal="right" vertical="center"/>
      <protection locked="0" hidden="1"/>
    </xf>
    <xf numFmtId="0" fontId="4" fillId="9" borderId="0" xfId="7" applyNumberFormat="1" applyFont="1" applyFill="1" applyBorder="1" applyAlignment="1" applyProtection="1">
      <alignment horizontal="right" vertical="center" wrapText="1"/>
      <protection hidden="1"/>
    </xf>
    <xf numFmtId="0" fontId="0" fillId="9" borderId="0" xfId="0" applyFill="1" applyAlignment="1" applyProtection="1">
      <alignment horizontal="left" vertical="center" wrapText="1"/>
    </xf>
    <xf numFmtId="0" fontId="13" fillId="9" borderId="0" xfId="7" applyNumberFormat="1" applyFont="1" applyFill="1" applyBorder="1" applyAlignment="1" applyProtection="1">
      <alignment horizontal="center" vertical="center"/>
    </xf>
    <xf numFmtId="0" fontId="4" fillId="9" borderId="0" xfId="7" applyNumberFormat="1" applyFont="1" applyFill="1" applyBorder="1" applyAlignment="1" applyProtection="1">
      <alignment horizontal="right" vertical="center" wrapText="1"/>
    </xf>
    <xf numFmtId="0" fontId="26" fillId="6" borderId="33" xfId="11" applyNumberFormat="1" applyFont="1" applyBorder="1" applyAlignment="1" applyProtection="1">
      <alignment horizontal="center" vertical="center" wrapText="1"/>
    </xf>
    <xf numFmtId="0" fontId="26" fillId="6" borderId="69" xfId="11" applyNumberFormat="1" applyFont="1" applyBorder="1" applyAlignment="1" applyProtection="1">
      <alignment horizontal="center" vertical="center" wrapText="1"/>
    </xf>
    <xf numFmtId="0" fontId="26" fillId="6" borderId="33" xfId="11" applyNumberFormat="1" applyFont="1" applyBorder="1" applyAlignment="1" applyProtection="1">
      <alignment horizontal="center" vertical="center"/>
    </xf>
    <xf numFmtId="0" fontId="21" fillId="9" borderId="0" xfId="7" applyNumberFormat="1" applyFont="1" applyFill="1" applyBorder="1" applyAlignment="1" applyProtection="1">
      <alignment horizontal="center" vertical="center"/>
    </xf>
    <xf numFmtId="0" fontId="4" fillId="9" borderId="0" xfId="4" applyNumberFormat="1" applyFont="1" applyFill="1" applyBorder="1" applyAlignment="1" applyProtection="1">
      <alignment horizontal="center" vertical="center" wrapText="1"/>
    </xf>
    <xf numFmtId="49" fontId="4" fillId="9" borderId="0" xfId="7" applyNumberFormat="1" applyFont="1" applyFill="1" applyBorder="1" applyAlignment="1" applyProtection="1">
      <alignment horizontal="center" vertical="center"/>
    </xf>
    <xf numFmtId="0" fontId="39" fillId="9" borderId="0" xfId="10" applyNumberFormat="1" applyFont="1" applyFill="1" applyBorder="1" applyAlignment="1" applyProtection="1">
      <alignment horizontal="center" vertical="center"/>
    </xf>
    <xf numFmtId="0" fontId="40" fillId="8" borderId="48" xfId="9" applyNumberFormat="1" applyFont="1" applyBorder="1" applyAlignment="1" applyProtection="1">
      <alignment horizontal="center" vertical="center" wrapText="1"/>
    </xf>
    <xf numFmtId="0" fontId="40" fillId="8" borderId="34" xfId="9" applyNumberFormat="1" applyFont="1" applyBorder="1" applyAlignment="1" applyProtection="1">
      <alignment horizontal="center" vertical="center" wrapText="1"/>
    </xf>
    <xf numFmtId="0" fontId="41" fillId="9" borderId="35" xfId="0" applyFont="1" applyFill="1" applyBorder="1" applyAlignment="1" applyProtection="1">
      <alignment wrapText="1"/>
      <protection locked="0"/>
    </xf>
    <xf numFmtId="0" fontId="41" fillId="9" borderId="35" xfId="0" applyFont="1" applyFill="1" applyBorder="1" applyProtection="1">
      <protection locked="0"/>
    </xf>
    <xf numFmtId="0" fontId="4" fillId="9" borderId="0" xfId="7" applyNumberFormat="1" applyFont="1" applyFill="1" applyBorder="1" applyAlignment="1" applyProtection="1">
      <alignment horizontal="center" vertical="center" wrapText="1"/>
    </xf>
    <xf numFmtId="0" fontId="41" fillId="9" borderId="35" xfId="0" applyFont="1" applyFill="1" applyBorder="1" applyAlignment="1" applyProtection="1">
      <alignment horizontal="left" wrapText="1"/>
      <protection locked="0"/>
    </xf>
    <xf numFmtId="0" fontId="44" fillId="0" borderId="32" xfId="0" applyFont="1" applyBorder="1" applyAlignment="1">
      <alignment horizontal="left" vertical="center"/>
    </xf>
    <xf numFmtId="0" fontId="41" fillId="9" borderId="32" xfId="0" applyFont="1" applyFill="1" applyBorder="1" applyAlignment="1">
      <alignment horizontal="left" vertical="center"/>
    </xf>
    <xf numFmtId="0" fontId="41" fillId="9" borderId="37" xfId="0" applyFont="1" applyFill="1" applyBorder="1"/>
    <xf numFmtId="0" fontId="0" fillId="0" borderId="32" xfId="0" applyBorder="1" applyAlignment="1">
      <alignment horizontal="center"/>
    </xf>
    <xf numFmtId="0" fontId="44" fillId="0" borderId="7" xfId="0" applyFont="1" applyBorder="1" applyAlignment="1" applyProtection="1">
      <alignment horizontal="left" vertical="center" wrapText="1"/>
      <protection hidden="1"/>
    </xf>
    <xf numFmtId="164" fontId="44" fillId="14" borderId="70" xfId="0" applyNumberFormat="1" applyFont="1" applyFill="1" applyBorder="1" applyAlignment="1" applyProtection="1">
      <alignment horizontal="right" vertical="center" wrapText="1"/>
      <protection hidden="1"/>
    </xf>
    <xf numFmtId="0" fontId="4" fillId="5" borderId="42" xfId="5" applyNumberFormat="1" applyFont="1" applyBorder="1" applyAlignment="1" applyProtection="1">
      <alignment horizontal="left" vertical="center" wrapText="1"/>
      <protection hidden="1"/>
    </xf>
    <xf numFmtId="164" fontId="44" fillId="14" borderId="71" xfId="0" applyNumberFormat="1" applyFont="1" applyFill="1" applyBorder="1" applyAlignment="1" applyProtection="1">
      <alignment horizontal="right" vertical="center" wrapText="1"/>
      <protection hidden="1"/>
    </xf>
    <xf numFmtId="164" fontId="44" fillId="14" borderId="72" xfId="0" applyNumberFormat="1" applyFont="1" applyFill="1" applyBorder="1" applyAlignment="1" applyProtection="1">
      <alignment horizontal="right" vertical="center" wrapText="1"/>
      <protection hidden="1"/>
    </xf>
    <xf numFmtId="164" fontId="44" fillId="14" borderId="73" xfId="0" applyNumberFormat="1" applyFont="1" applyFill="1" applyBorder="1" applyAlignment="1" applyProtection="1">
      <alignment horizontal="right" vertical="center" wrapText="1"/>
      <protection hidden="1"/>
    </xf>
    <xf numFmtId="164" fontId="13" fillId="5" borderId="70" xfId="5" applyNumberFormat="1" applyFont="1" applyBorder="1" applyAlignment="1" applyProtection="1">
      <alignment horizontal="right" vertical="center" wrapText="1"/>
      <protection hidden="1"/>
    </xf>
    <xf numFmtId="0" fontId="5" fillId="8" borderId="75" xfId="9" applyNumberFormat="1" applyBorder="1" applyAlignment="1" applyProtection="1">
      <alignment horizontal="left" vertical="center" wrapText="1"/>
      <protection hidden="1"/>
    </xf>
    <xf numFmtId="0" fontId="44" fillId="0" borderId="7" xfId="0" applyFont="1" applyFill="1" applyBorder="1" applyAlignment="1" applyProtection="1">
      <alignment horizontal="left" vertical="center" wrapText="1"/>
      <protection hidden="1"/>
    </xf>
    <xf numFmtId="164" fontId="44" fillId="0" borderId="70" xfId="0" applyNumberFormat="1" applyFont="1" applyFill="1" applyBorder="1" applyAlignment="1" applyProtection="1">
      <alignment horizontal="right" vertical="center" wrapText="1"/>
      <protection hidden="1"/>
    </xf>
    <xf numFmtId="0" fontId="46" fillId="0" borderId="74" xfId="0" applyFont="1" applyBorder="1" applyAlignment="1">
      <alignment horizontal="center" vertical="center"/>
    </xf>
    <xf numFmtId="0" fontId="31" fillId="0" borderId="75" xfId="0" applyFont="1" applyBorder="1" applyAlignment="1">
      <alignment horizontal="left" vertical="center"/>
    </xf>
    <xf numFmtId="49" fontId="31" fillId="9" borderId="14" xfId="0" applyNumberFormat="1" applyFont="1" applyFill="1" applyBorder="1" applyAlignment="1" applyProtection="1">
      <alignment horizontal="center" vertical="center" wrapText="1"/>
      <protection locked="0"/>
    </xf>
    <xf numFmtId="14" fontId="31" fillId="0" borderId="76" xfId="0" applyNumberFormat="1" applyFont="1" applyBorder="1" applyAlignment="1" applyProtection="1">
      <alignment horizontal="center" vertical="center"/>
      <protection hidden="1"/>
    </xf>
    <xf numFmtId="0" fontId="44" fillId="0" borderId="14"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protection locked="0"/>
    </xf>
    <xf numFmtId="0" fontId="19" fillId="0" borderId="74" xfId="0" applyFont="1" applyBorder="1" applyAlignment="1">
      <alignment horizontal="center" vertical="center" wrapText="1"/>
    </xf>
    <xf numFmtId="0" fontId="31" fillId="0" borderId="74" xfId="0" applyFont="1" applyBorder="1" applyAlignment="1">
      <alignment horizontal="left" vertical="center"/>
    </xf>
    <xf numFmtId="0" fontId="44" fillId="0" borderId="76" xfId="0" applyFont="1" applyBorder="1" applyAlignment="1" applyProtection="1">
      <alignment horizontal="center" vertical="center" wrapText="1"/>
      <protection locked="0"/>
    </xf>
    <xf numFmtId="0" fontId="44" fillId="0" borderId="53" xfId="0" applyFont="1" applyBorder="1" applyAlignment="1" applyProtection="1">
      <alignment horizontal="center" vertical="center" wrapText="1"/>
      <protection locked="0"/>
    </xf>
    <xf numFmtId="0" fontId="44" fillId="0" borderId="53" xfId="0" applyFont="1" applyBorder="1" applyAlignment="1" applyProtection="1">
      <alignment horizontal="center" vertical="center"/>
      <protection locked="0"/>
    </xf>
    <xf numFmtId="0" fontId="44" fillId="0" borderId="76" xfId="0" applyFont="1" applyBorder="1" applyAlignment="1" applyProtection="1">
      <alignment horizontal="center" vertical="center"/>
      <protection locked="0"/>
    </xf>
    <xf numFmtId="0" fontId="19" fillId="11" borderId="42" xfId="0" applyFont="1" applyFill="1" applyBorder="1" applyAlignment="1" applyProtection="1">
      <alignment horizontal="left" vertical="center" wrapText="1"/>
      <protection hidden="1"/>
    </xf>
    <xf numFmtId="0" fontId="31" fillId="0" borderId="76" xfId="0" applyFont="1" applyBorder="1" applyAlignment="1" applyProtection="1">
      <alignment horizontal="center" vertical="center"/>
      <protection hidden="1"/>
    </xf>
    <xf numFmtId="0" fontId="5" fillId="8" borderId="75" xfId="9" applyNumberFormat="1" applyBorder="1" applyAlignment="1" applyProtection="1">
      <alignment horizontal="left" vertical="center" wrapText="1"/>
    </xf>
    <xf numFmtId="0" fontId="31" fillId="0" borderId="48" xfId="0" applyFont="1" applyBorder="1" applyAlignment="1" applyProtection="1">
      <alignment horizontal="center" vertical="center"/>
      <protection hidden="1"/>
    </xf>
    <xf numFmtId="14" fontId="31" fillId="0" borderId="53" xfId="0" applyNumberFormat="1" applyFont="1" applyBorder="1" applyAlignment="1" applyProtection="1">
      <alignment horizontal="center" vertical="center"/>
      <protection hidden="1"/>
    </xf>
    <xf numFmtId="0" fontId="19" fillId="11" borderId="0" xfId="0" applyFont="1" applyFill="1" applyAlignment="1" applyProtection="1">
      <alignment horizontal="center" vertical="center" wrapText="1"/>
      <protection hidden="1"/>
    </xf>
    <xf numFmtId="0" fontId="44" fillId="9" borderId="43" xfId="0" applyFont="1" applyFill="1" applyBorder="1" applyAlignment="1" applyProtection="1">
      <alignment horizontal="left" vertical="center" wrapText="1"/>
      <protection hidden="1"/>
    </xf>
    <xf numFmtId="164" fontId="44" fillId="9" borderId="70" xfId="0" applyNumberFormat="1" applyFont="1" applyFill="1" applyBorder="1" applyAlignment="1" applyProtection="1">
      <alignment horizontal="right" vertical="center" wrapText="1"/>
      <protection hidden="1"/>
    </xf>
    <xf numFmtId="0" fontId="57" fillId="3" borderId="7" xfId="2" applyNumberFormat="1" applyBorder="1" applyAlignment="1" applyProtection="1">
      <alignment horizontal="left" vertical="center" wrapText="1"/>
      <protection hidden="1"/>
    </xf>
    <xf numFmtId="164" fontId="57" fillId="3" borderId="70" xfId="2" applyNumberFormat="1" applyBorder="1" applyAlignment="1" applyProtection="1">
      <alignment horizontal="right" vertical="center" wrapText="1"/>
      <protection hidden="1"/>
    </xf>
    <xf numFmtId="0" fontId="4" fillId="5" borderId="40" xfId="5" applyNumberFormat="1" applyFont="1" applyBorder="1" applyAlignment="1" applyProtection="1">
      <alignment horizontal="left" vertical="center" wrapText="1"/>
      <protection hidden="1"/>
    </xf>
    <xf numFmtId="164" fontId="13" fillId="5" borderId="47" xfId="5" applyNumberFormat="1" applyFont="1" applyBorder="1" applyAlignment="1" applyProtection="1">
      <alignment horizontal="right" vertical="center" wrapText="1"/>
      <protection hidden="1"/>
    </xf>
    <xf numFmtId="0" fontId="31" fillId="0" borderId="40" xfId="0" applyFont="1" applyBorder="1" applyAlignment="1" applyProtection="1">
      <alignment horizontal="left" vertical="center" wrapText="1"/>
      <protection hidden="1"/>
    </xf>
    <xf numFmtId="164" fontId="44" fillId="0" borderId="87" xfId="0" applyNumberFormat="1" applyFont="1" applyBorder="1" applyAlignment="1" applyProtection="1">
      <alignment horizontal="left" vertical="center" wrapText="1"/>
      <protection hidden="1"/>
    </xf>
    <xf numFmtId="164" fontId="31" fillId="0" borderId="87" xfId="0" applyNumberFormat="1" applyFont="1" applyBorder="1" applyAlignment="1" applyProtection="1">
      <alignment horizontal="right" vertical="center" wrapText="1"/>
      <protection hidden="1"/>
    </xf>
    <xf numFmtId="0" fontId="0" fillId="0" borderId="91" xfId="0" applyFill="1" applyBorder="1" applyAlignment="1">
      <alignment horizontal="center" vertical="center"/>
    </xf>
    <xf numFmtId="0" fontId="0" fillId="0" borderId="92" xfId="0" applyFill="1" applyBorder="1" applyAlignment="1">
      <alignment horizontal="center" vertical="center"/>
    </xf>
    <xf numFmtId="0" fontId="0" fillId="0" borderId="100" xfId="0" applyFill="1" applyBorder="1" applyAlignment="1">
      <alignment horizontal="center"/>
    </xf>
    <xf numFmtId="0" fontId="0" fillId="0" borderId="0" xfId="0" applyFill="1" applyBorder="1" applyAlignment="1">
      <alignment horizontal="center"/>
    </xf>
    <xf numFmtId="4" fontId="0" fillId="0" borderId="57" xfId="0" applyNumberFormat="1" applyFill="1" applyBorder="1" applyAlignment="1">
      <alignment horizontal="left"/>
    </xf>
    <xf numFmtId="4" fontId="0" fillId="0" borderId="58" xfId="0" applyNumberFormat="1" applyFill="1" applyBorder="1" applyAlignment="1">
      <alignment horizontal="left"/>
    </xf>
    <xf numFmtId="4" fontId="0" fillId="0" borderId="59" xfId="0" applyNumberFormat="1" applyFill="1" applyBorder="1" applyAlignment="1">
      <alignment horizontal="left"/>
    </xf>
    <xf numFmtId="164" fontId="0" fillId="0" borderId="57" xfId="0" applyNumberFormat="1" applyFill="1" applyBorder="1" applyAlignment="1">
      <alignment horizontal="center"/>
    </xf>
    <xf numFmtId="0" fontId="0" fillId="0" borderId="58" xfId="0" applyFill="1" applyBorder="1" applyAlignment="1">
      <alignment horizontal="center"/>
    </xf>
    <xf numFmtId="0" fontId="0" fillId="0" borderId="59" xfId="0" applyFill="1" applyBorder="1" applyAlignment="1">
      <alignment horizontal="center"/>
    </xf>
    <xf numFmtId="0" fontId="0" fillId="0" borderId="57" xfId="0" applyFill="1" applyBorder="1" applyAlignment="1">
      <alignment horizontal="center"/>
    </xf>
    <xf numFmtId="0" fontId="57" fillId="4" borderId="40" xfId="3" applyNumberFormat="1" applyBorder="1" applyAlignment="1" applyProtection="1">
      <alignment horizontal="center" vertical="center" wrapText="1"/>
      <protection hidden="1"/>
    </xf>
    <xf numFmtId="164" fontId="49" fillId="8" borderId="41" xfId="9" applyNumberFormat="1" applyFont="1" applyBorder="1" applyAlignment="1" applyProtection="1">
      <alignment horizontal="right" vertical="center" wrapText="1"/>
      <protection hidden="1"/>
    </xf>
    <xf numFmtId="0" fontId="50" fillId="0" borderId="77" xfId="0" applyFont="1" applyBorder="1" applyAlignment="1">
      <alignment horizontal="center" vertical="center" wrapText="1"/>
    </xf>
    <xf numFmtId="0" fontId="44" fillId="0" borderId="22" xfId="0" applyFont="1" applyBorder="1" applyAlignment="1">
      <alignment horizontal="left" vertical="center"/>
    </xf>
    <xf numFmtId="164" fontId="44" fillId="0" borderId="34" xfId="0" applyNumberFormat="1" applyFont="1" applyBorder="1" applyAlignment="1" applyProtection="1">
      <alignment horizontal="center" vertical="center"/>
      <protection hidden="1"/>
    </xf>
    <xf numFmtId="164" fontId="44" fillId="0" borderId="87" xfId="0" applyNumberFormat="1" applyFont="1" applyBorder="1" applyAlignment="1" applyProtection="1">
      <alignment horizontal="right" vertical="center" wrapText="1"/>
      <protection hidden="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100" xfId="0" applyBorder="1" applyAlignment="1">
      <alignment horizontal="center" vertical="center"/>
    </xf>
    <xf numFmtId="0" fontId="0" fillId="0" borderId="0" xfId="0" applyBorder="1" applyAlignment="1">
      <alignment horizontal="center" vertical="center"/>
    </xf>
    <xf numFmtId="0" fontId="52" fillId="0" borderId="74" xfId="0" applyFont="1" applyBorder="1" applyAlignment="1">
      <alignment horizontal="center" vertical="center"/>
    </xf>
    <xf numFmtId="0" fontId="0" fillId="4" borderId="42" xfId="3" applyNumberFormat="1" applyFont="1" applyBorder="1" applyAlignment="1" applyProtection="1">
      <alignment horizontal="right" vertical="center" wrapText="1"/>
      <protection hidden="1"/>
    </xf>
    <xf numFmtId="0" fontId="19" fillId="0" borderId="78" xfId="0" applyFont="1" applyBorder="1" applyAlignment="1">
      <alignment horizontal="left" vertical="center" wrapText="1"/>
    </xf>
    <xf numFmtId="0" fontId="44" fillId="0" borderId="74" xfId="0" applyFont="1" applyBorder="1" applyAlignment="1" applyProtection="1">
      <alignment horizontal="center" vertical="center"/>
      <protection locked="0"/>
    </xf>
    <xf numFmtId="0" fontId="19" fillId="0" borderId="79" xfId="0" applyFont="1" applyBorder="1" applyAlignment="1">
      <alignment horizontal="left" vertical="center"/>
    </xf>
    <xf numFmtId="0" fontId="19" fillId="0" borderId="80" xfId="0" applyFont="1" applyBorder="1" applyAlignment="1">
      <alignment horizontal="left" vertical="center"/>
    </xf>
    <xf numFmtId="0" fontId="19" fillId="0" borderId="81" xfId="0" applyFont="1" applyBorder="1" applyAlignment="1">
      <alignment vertical="center"/>
    </xf>
    <xf numFmtId="0" fontId="44" fillId="0" borderId="40" xfId="0" applyFont="1" applyBorder="1" applyAlignment="1" applyProtection="1">
      <alignment horizontal="center" vertical="center"/>
      <protection locked="0"/>
    </xf>
    <xf numFmtId="0" fontId="44" fillId="9" borderId="0" xfId="0" applyFont="1" applyFill="1" applyAlignment="1">
      <alignment horizontal="center" vertical="center" wrapText="1"/>
    </xf>
    <xf numFmtId="0" fontId="61" fillId="9" borderId="14" xfId="0" applyFont="1" applyFill="1" applyBorder="1" applyAlignment="1">
      <alignment horizontal="center" vertical="center" wrapText="1"/>
    </xf>
    <xf numFmtId="0" fontId="44" fillId="9" borderId="51" xfId="0" applyFont="1" applyFill="1" applyBorder="1" applyAlignment="1">
      <alignment horizontal="left" vertical="center" wrapText="1"/>
    </xf>
    <xf numFmtId="0" fontId="44" fillId="9" borderId="43" xfId="0" applyFont="1" applyFill="1" applyBorder="1" applyAlignment="1">
      <alignment horizontal="center" vertical="center" wrapText="1"/>
    </xf>
    <xf numFmtId="0" fontId="53" fillId="9" borderId="82" xfId="0" applyFont="1" applyFill="1" applyBorder="1" applyAlignment="1">
      <alignment horizontal="center" vertical="center"/>
    </xf>
    <xf numFmtId="0" fontId="31" fillId="9" borderId="14" xfId="0" applyFont="1" applyFill="1" applyBorder="1" applyAlignment="1" applyProtection="1">
      <alignment horizontal="center" vertical="center"/>
      <protection locked="0"/>
    </xf>
    <xf numFmtId="0" fontId="31" fillId="9" borderId="53" xfId="0" applyFont="1" applyFill="1" applyBorder="1" applyAlignment="1" applyProtection="1">
      <alignment horizontal="center" vertical="center" wrapText="1"/>
      <protection locked="0"/>
    </xf>
    <xf numFmtId="0" fontId="31" fillId="9" borderId="15" xfId="0" applyFont="1" applyFill="1" applyBorder="1" applyAlignment="1" applyProtection="1">
      <alignment horizontal="center" vertical="center" wrapText="1"/>
      <protection locked="0"/>
    </xf>
    <xf numFmtId="0" fontId="41" fillId="11" borderId="6" xfId="0" applyFont="1" applyFill="1" applyBorder="1" applyAlignment="1">
      <alignment horizontal="left" vertical="center"/>
    </xf>
    <xf numFmtId="0" fontId="5" fillId="8" borderId="82" xfId="9" applyNumberFormat="1" applyBorder="1" applyAlignment="1" applyProtection="1">
      <alignment horizontal="left" vertical="center"/>
    </xf>
    <xf numFmtId="0" fontId="31" fillId="9" borderId="83" xfId="0" applyFont="1" applyFill="1" applyBorder="1" applyAlignment="1">
      <alignment horizontal="justify" vertical="center" wrapText="1"/>
    </xf>
    <xf numFmtId="0" fontId="41" fillId="9" borderId="84" xfId="0" applyFont="1" applyFill="1" applyBorder="1" applyAlignment="1">
      <alignment horizontal="center" vertical="center"/>
    </xf>
    <xf numFmtId="0" fontId="44" fillId="0" borderId="84" xfId="0" applyFont="1" applyBorder="1" applyAlignment="1" applyProtection="1">
      <alignment horizontal="center" vertical="center"/>
      <protection locked="0"/>
    </xf>
    <xf numFmtId="0" fontId="43" fillId="11" borderId="22" xfId="0" applyFont="1" applyFill="1" applyBorder="1" applyAlignment="1">
      <alignment horizontal="left" vertical="center"/>
    </xf>
    <xf numFmtId="0" fontId="43" fillId="11" borderId="0" xfId="0" applyFont="1" applyFill="1" applyAlignment="1">
      <alignment horizontal="left" vertical="center"/>
    </xf>
    <xf numFmtId="0" fontId="19" fillId="9" borderId="82" xfId="0" applyFont="1" applyFill="1" applyBorder="1" applyAlignment="1">
      <alignment horizontal="left" vertical="center"/>
    </xf>
    <xf numFmtId="0" fontId="43" fillId="11" borderId="6" xfId="0" applyFont="1" applyFill="1" applyBorder="1" applyAlignment="1">
      <alignment horizontal="left" vertical="center"/>
    </xf>
    <xf numFmtId="0" fontId="41" fillId="9" borderId="84" xfId="0" applyFont="1" applyFill="1" applyBorder="1" applyAlignment="1" applyProtection="1">
      <alignment horizontal="center" vertical="center"/>
      <protection locked="0"/>
    </xf>
    <xf numFmtId="49" fontId="73" fillId="9" borderId="68" xfId="0" applyNumberFormat="1" applyFont="1" applyFill="1" applyBorder="1" applyAlignment="1" applyProtection="1">
      <alignment horizontal="center"/>
      <protection locked="0"/>
    </xf>
    <xf numFmtId="49" fontId="73" fillId="9" borderId="68" xfId="0" applyNumberFormat="1" applyFont="1" applyFill="1" applyBorder="1" applyAlignment="1" applyProtection="1">
      <alignment horizontal="center"/>
    </xf>
  </cellXfs>
  <cellStyles count="16">
    <cellStyle name="Excel_BuiltIn_20% - Énfasis6" xfId="1"/>
    <cellStyle name="Excel_BuiltIn_40% - Énfasis2" xfId="2"/>
    <cellStyle name="Excel_BuiltIn_40% - Énfasis5" xfId="3"/>
    <cellStyle name="Excel_BuiltIn_60% - Énfasis2" xfId="4"/>
    <cellStyle name="Excel_BuiltIn_60% - Énfasis5" xfId="5"/>
    <cellStyle name="Excel_BuiltIn_Cálculo" xfId="6"/>
    <cellStyle name="Excel_BuiltIn_Énfasis1" xfId="7"/>
    <cellStyle name="Excel_BuiltIn_Énfasis2" xfId="8"/>
    <cellStyle name="Excel_BuiltIn_Énfasis5" xfId="9"/>
    <cellStyle name="Excel_BuiltIn_Entrada" xfId="10"/>
    <cellStyle name="Excel_BuiltIn_Salida" xfId="11"/>
    <cellStyle name="Millares" xfId="14" builtinId="3"/>
    <cellStyle name="Normal" xfId="0" builtinId="0"/>
    <cellStyle name="Normal 2" xfId="12"/>
    <cellStyle name="Normal 3" xfId="13"/>
    <cellStyle name="Porcentaje" xfId="15" builtinId="5"/>
  </cellStyles>
  <dxfs count="33">
    <dxf>
      <font>
        <color theme="0"/>
      </font>
    </dxf>
    <dxf>
      <font>
        <color theme="0"/>
      </font>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b val="0"/>
        <condense val="0"/>
        <extend val="0"/>
        <sz val="11"/>
        <color indexed="20"/>
      </font>
      <fill>
        <patternFill patternType="solid">
          <fgColor indexed="29"/>
          <bgColor indexed="45"/>
        </patternFill>
      </fill>
    </dxf>
    <dxf>
      <font>
        <b val="0"/>
        <condense val="0"/>
        <extend val="0"/>
        <sz val="11"/>
        <color indexed="9"/>
      </font>
      <fill>
        <patternFill patternType="solid">
          <fgColor indexed="59"/>
          <bgColor indexed="63"/>
        </patternFill>
      </fill>
    </dxf>
    <dxf>
      <font>
        <color theme="0" tint="-0.24994659260841701"/>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1181100</xdr:colOff>
      <xdr:row>0</xdr:row>
      <xdr:rowOff>771525</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6400800" cy="771524"/>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1800225</xdr:colOff>
      <xdr:row>4</xdr:row>
      <xdr:rowOff>114209</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91214" y="0"/>
          <a:ext cx="6848475" cy="84899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1813832</xdr:colOff>
      <xdr:row>4</xdr:row>
      <xdr:rowOff>114209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7607" y="0"/>
          <a:ext cx="6848475" cy="84899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1854062</xdr:colOff>
      <xdr:row>4</xdr:row>
      <xdr:rowOff>128408</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7435" y="0"/>
          <a:ext cx="6848475" cy="84899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1868261</xdr:colOff>
      <xdr:row>4</xdr:row>
      <xdr:rowOff>114209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0" y="0"/>
          <a:ext cx="6848475" cy="84899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1895475</xdr:colOff>
      <xdr:row>4</xdr:row>
      <xdr:rowOff>134620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44938" y="0"/>
          <a:ext cx="6848475" cy="84899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1895475</xdr:colOff>
      <xdr:row>4</xdr:row>
      <xdr:rowOff>134620</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0" y="0"/>
          <a:ext cx="6848475" cy="84899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1854653</xdr:colOff>
      <xdr:row>4</xdr:row>
      <xdr:rowOff>114209</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82357" y="0"/>
          <a:ext cx="6848475" cy="84899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1854654</xdr:colOff>
      <xdr:row>4</xdr:row>
      <xdr:rowOff>114209</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0" y="0"/>
          <a:ext cx="6848475" cy="84899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1881867</xdr:colOff>
      <xdr:row>4</xdr:row>
      <xdr:rowOff>114209</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0"/>
          <a:ext cx="6848475" cy="84899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602796</xdr:colOff>
      <xdr:row>3</xdr:row>
      <xdr:rowOff>277495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8857" y="0"/>
          <a:ext cx="6848475" cy="8489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8</xdr:col>
      <xdr:colOff>885825</xdr:colOff>
      <xdr:row>0</xdr:row>
      <xdr:rowOff>848995</xdr:rowOff>
    </xdr:to>
    <xdr:pic>
      <xdr:nvPicPr>
        <xdr:cNvPr id="8" name="Imagen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0"/>
          <a:ext cx="6848475" cy="84899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771525</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2825" y="0"/>
          <a:ext cx="6848475" cy="848995"/>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676275</xdr:colOff>
      <xdr:row>3</xdr:row>
      <xdr:rowOff>277495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2825" y="0"/>
          <a:ext cx="6848475" cy="848995"/>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774887</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3471" y="0"/>
          <a:ext cx="6848475" cy="848995"/>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766082</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766082</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38100</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2825" y="0"/>
          <a:ext cx="6848475" cy="848995"/>
        </a:xfrm>
        <a:prstGeom prst="rect">
          <a:avLst/>
        </a:prstGeom>
        <a:no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35299</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3471" y="0"/>
          <a:ext cx="6848475" cy="848995"/>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489857</xdr:colOff>
      <xdr:row>0</xdr:row>
      <xdr:rowOff>0</xdr:rowOff>
    </xdr:from>
    <xdr:to>
      <xdr:col>11</xdr:col>
      <xdr:colOff>711653</xdr:colOff>
      <xdr:row>1</xdr:row>
      <xdr:rowOff>73388</xdr:rowOff>
    </xdr:to>
    <xdr:pic>
      <xdr:nvPicPr>
        <xdr:cNvPr id="10" name="Imagen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9107" y="0"/>
          <a:ext cx="6848475" cy="848995"/>
        </a:xfrm>
        <a:prstGeom prst="rect">
          <a:avLst/>
        </a:prstGeom>
        <a:noFill/>
      </xdr:spPr>
    </xdr:pic>
    <xdr:clientData/>
  </xdr:twoCellAnchor>
  <xdr:twoCellAnchor editAs="oneCell">
    <xdr:from>
      <xdr:col>2</xdr:col>
      <xdr:colOff>95250</xdr:colOff>
      <xdr:row>0</xdr:row>
      <xdr:rowOff>0</xdr:rowOff>
    </xdr:from>
    <xdr:to>
      <xdr:col>5</xdr:col>
      <xdr:colOff>725261</xdr:colOff>
      <xdr:row>1</xdr:row>
      <xdr:rowOff>73388</xdr:rowOff>
    </xdr:to>
    <xdr:pic>
      <xdr:nvPicPr>
        <xdr:cNvPr id="13" name="Imagen 1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357" y="0"/>
          <a:ext cx="6848475" cy="848995"/>
        </a:xfrm>
        <a:prstGeom prst="rect">
          <a:avLst/>
        </a:prstGeom>
        <a:noFill/>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21</xdr:col>
      <xdr:colOff>774887</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3471" y="0"/>
          <a:ext cx="6848475" cy="848995"/>
        </a:xfrm>
        <a:prstGeom prst="rect">
          <a:avLst/>
        </a:prstGeom>
        <a:noFill/>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22</xdr:col>
      <xdr:colOff>44904</xdr:colOff>
      <xdr:row>3</xdr:row>
      <xdr:rowOff>277495</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286" y="0"/>
          <a:ext cx="6848475" cy="848995"/>
        </a:xfrm>
        <a:prstGeom prst="rect">
          <a:avLst/>
        </a:prstGeom>
        <a:noFill/>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12</xdr:col>
      <xdr:colOff>248211</xdr:colOff>
      <xdr:row>3</xdr:row>
      <xdr:rowOff>8554</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3412" y="0"/>
          <a:ext cx="6848475" cy="848995"/>
        </a:xfrm>
        <a:prstGeom prst="rect">
          <a:avLst/>
        </a:prstGeom>
        <a:noFill/>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503464</xdr:colOff>
      <xdr:row>0</xdr:row>
      <xdr:rowOff>108858</xdr:rowOff>
    </xdr:from>
    <xdr:to>
      <xdr:col>8</xdr:col>
      <xdr:colOff>1174296</xdr:colOff>
      <xdr:row>1</xdr:row>
      <xdr:rowOff>767353</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71" y="108858"/>
          <a:ext cx="6848475" cy="848995"/>
        </a:xfrm>
        <a:prstGeom prst="rect">
          <a:avLst/>
        </a:prstGeom>
        <a:noFill/>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7</xdr:col>
      <xdr:colOff>1019175</xdr:colOff>
      <xdr:row>0</xdr:row>
      <xdr:rowOff>848995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6848475" cy="84899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1791566</xdr:colOff>
      <xdr:row>3</xdr:row>
      <xdr:rowOff>173586</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31591" y="0"/>
          <a:ext cx="6848475" cy="84899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1756929</xdr:colOff>
      <xdr:row>4</xdr:row>
      <xdr:rowOff>104313</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1045" y="0"/>
          <a:ext cx="6848475" cy="84899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1884269</xdr:colOff>
      <xdr:row>4</xdr:row>
      <xdr:rowOff>120613</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51941" y="0"/>
          <a:ext cx="6848475" cy="84899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1812649</xdr:colOff>
      <xdr:row>4</xdr:row>
      <xdr:rowOff>128408</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30870" y="0"/>
          <a:ext cx="6848475" cy="84899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1922689</xdr:colOff>
      <xdr:row>4</xdr:row>
      <xdr:rowOff>114209</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40893" y="0"/>
          <a:ext cx="6848475" cy="84899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28</xdr:col>
      <xdr:colOff>1820931</xdr:colOff>
      <xdr:row>4</xdr:row>
      <xdr:rowOff>128408</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14913" y="0"/>
          <a:ext cx="6848475" cy="84899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5.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6.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7.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8.bin"/><Relationship Id="rId4" Type="http://schemas.openxmlformats.org/officeDocument/2006/relationships/comments" Target="../comments32.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E58"/>
  <sheetViews>
    <sheetView workbookViewId="0">
      <selection activeCell="G3" sqref="G3"/>
    </sheetView>
  </sheetViews>
  <sheetFormatPr baseColWidth="10" defaultRowHeight="15"/>
  <cols>
    <col min="2" max="2" width="15.42578125" customWidth="1"/>
    <col min="3" max="3" width="29.140625" customWidth="1"/>
    <col min="4" max="4" width="22.28515625" customWidth="1"/>
    <col min="5" max="5" width="18.5703125" customWidth="1"/>
  </cols>
  <sheetData>
    <row r="1" spans="1:5" ht="68.25" customHeight="1">
      <c r="A1" s="373"/>
      <c r="B1" s="373"/>
      <c r="C1" s="373"/>
      <c r="D1" s="373"/>
      <c r="E1" s="373"/>
    </row>
    <row r="2" spans="1:5" ht="62.25" customHeight="1">
      <c r="A2" s="375" t="s">
        <v>0</v>
      </c>
      <c r="B2" s="374" t="s">
        <v>1</v>
      </c>
      <c r="C2" s="374"/>
      <c r="D2" s="374"/>
    </row>
    <row r="3" spans="1:5" ht="64.5" customHeight="1">
      <c r="A3" s="375"/>
      <c r="B3" s="374" t="s">
        <v>2</v>
      </c>
      <c r="C3" s="374"/>
      <c r="D3" s="374"/>
    </row>
    <row r="4" spans="1:5" ht="60.75" customHeight="1">
      <c r="A4" s="375"/>
      <c r="B4" s="374" t="s">
        <v>3</v>
      </c>
      <c r="C4" s="374"/>
      <c r="D4" s="374"/>
    </row>
    <row r="5" spans="1:5" ht="60.75" customHeight="1">
      <c r="A5" s="375"/>
      <c r="B5" s="374" t="s">
        <v>4</v>
      </c>
      <c r="C5" s="374"/>
      <c r="D5" s="374"/>
    </row>
    <row r="6" spans="1:5" ht="39.75" customHeight="1">
      <c r="B6" s="374" t="s">
        <v>5</v>
      </c>
      <c r="C6" s="374"/>
      <c r="D6" s="374"/>
    </row>
    <row r="7" spans="1:5" ht="46.5" customHeight="1">
      <c r="B7" s="374" t="s">
        <v>6</v>
      </c>
      <c r="C7" s="374"/>
      <c r="D7" s="374"/>
    </row>
    <row r="8" spans="1:5" ht="46.5" customHeight="1">
      <c r="B8" s="374" t="s">
        <v>7</v>
      </c>
      <c r="C8" s="374"/>
      <c r="D8" s="374"/>
    </row>
    <row r="10" spans="1:5" s="188" customFormat="1"/>
    <row r="11" spans="1:5" s="188" customFormat="1"/>
    <row r="12" spans="1:5" s="188" customFormat="1"/>
    <row r="13" spans="1:5" s="188" customFormat="1"/>
    <row r="14" spans="1:5" s="188" customFormat="1"/>
    <row r="15" spans="1:5" s="188" customFormat="1"/>
    <row r="16" spans="1:5" s="188" customFormat="1"/>
    <row r="17" s="188" customFormat="1"/>
    <row r="18" s="188" customFormat="1"/>
    <row r="19" s="188" customFormat="1"/>
    <row r="20" s="188" customFormat="1"/>
    <row r="21" s="188" customFormat="1"/>
    <row r="22" s="188" customFormat="1"/>
    <row r="23" s="188" customFormat="1"/>
    <row r="24" s="188" customFormat="1"/>
    <row r="25" s="188" customFormat="1"/>
    <row r="26" s="188" customFormat="1"/>
    <row r="27" s="188" customFormat="1"/>
    <row r="28" s="188" customFormat="1"/>
    <row r="29" s="188" customFormat="1"/>
    <row r="30" s="188" customFormat="1"/>
    <row r="31" s="188" customFormat="1"/>
    <row r="32" s="188" customFormat="1"/>
    <row r="33" s="188" customFormat="1"/>
    <row r="34" s="188" customFormat="1"/>
    <row r="35" s="188" customFormat="1"/>
    <row r="36" s="188" customFormat="1"/>
    <row r="37" s="188" customFormat="1"/>
    <row r="38" s="188" customFormat="1"/>
    <row r="39" s="188" customFormat="1"/>
    <row r="40" s="188" customFormat="1"/>
    <row r="41" s="188" customFormat="1"/>
    <row r="42" s="188" customFormat="1"/>
    <row r="43" s="188" customFormat="1"/>
    <row r="44" s="188" customFormat="1"/>
    <row r="45" s="188" customFormat="1"/>
    <row r="46" s="188" customFormat="1"/>
    <row r="47" s="188" customFormat="1"/>
    <row r="48" s="188" customFormat="1"/>
    <row r="49" s="188" customFormat="1"/>
    <row r="50" s="188" customFormat="1"/>
    <row r="51" s="188" customFormat="1"/>
    <row r="52" s="188" customFormat="1"/>
    <row r="53" s="188" customFormat="1"/>
    <row r="54" s="188" customFormat="1"/>
    <row r="55" s="188" customFormat="1"/>
    <row r="56" s="188" customFormat="1"/>
    <row r="57" s="188" customFormat="1"/>
    <row r="58" s="188" customFormat="1"/>
  </sheetData>
  <sheetProtection algorithmName="SHA-512" hashValue="Y0/XEJp/11+GN+FRc12Nwe+UpgwbS62qVGXGQlZ+I/pq+9Q87DJNe23MYWvdHCFjQPnJXIgtkVyJsKTp9iLQ/w==" saltValue="ZI8xQ0zastkMaZQI0O+ofw==" spinCount="100000" sheet="1" objects="1" scenarios="1" selectLockedCells="1" selectUnlockedCells="1"/>
  <mergeCells count="9">
    <mergeCell ref="A1:E1"/>
    <mergeCell ref="B6:D6"/>
    <mergeCell ref="B7:D7"/>
    <mergeCell ref="B8:D8"/>
    <mergeCell ref="A2:A5"/>
    <mergeCell ref="B2:D2"/>
    <mergeCell ref="B3:D3"/>
    <mergeCell ref="B4:D4"/>
    <mergeCell ref="B5:D5"/>
  </mergeCells>
  <phoneticPr fontId="34" type="noConversion"/>
  <pageMargins left="0.7" right="0.7" top="0.75" bottom="0.75"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140625" customWidth="1"/>
    <col min="19" max="19" width="15.85546875" customWidth="1"/>
    <col min="20" max="20" width="12.5703125" bestFit="1" customWidth="1"/>
    <col min="21" max="21" width="0" hidden="1" customWidth="1"/>
    <col min="23" max="24" width="12.85546875" customWidth="1"/>
    <col min="25" max="25" width="12.7109375" customWidth="1"/>
    <col min="28" max="28" width="14.42578125" customWidth="1"/>
    <col min="29" max="29" width="36"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72.7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07"/>
      <c r="AA15" s="111"/>
      <c r="AB15" s="114"/>
      <c r="AC15" s="111"/>
      <c r="AD15" s="112">
        <f>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4">IF(G16&gt;E16, "error",E16-G16)</f>
        <v>0</v>
      </c>
      <c r="G16" s="103"/>
      <c r="H16" s="103"/>
      <c r="I16" s="104">
        <f>IF(H16=$R$2,'SS-SMI'!$H$22,IF(H16=$S$2,'SS-SMI'!$I$22,IF(H16=$T$2,'SS-SMI'!$J$22,0)))</f>
        <v>0</v>
      </c>
      <c r="J16" s="104">
        <f t="shared" ref="J16:J63" si="5">SUM(I16*E16)</f>
        <v>0</v>
      </c>
      <c r="K16" s="104">
        <f t="shared" si="0"/>
        <v>0</v>
      </c>
      <c r="L16" s="105"/>
      <c r="M16" s="105"/>
      <c r="N16" s="105"/>
      <c r="O16" s="104">
        <f t="shared" si="1"/>
        <v>0</v>
      </c>
      <c r="P16" s="104">
        <f t="shared" si="2"/>
        <v>0</v>
      </c>
      <c r="Q16" s="104">
        <f t="shared" ref="Q16:Q63" si="6">IF(E16="",0,IF(H16=$R$2,$R$10*F16/E16,IF(H16=$S$2,$S$10*F16/E16,IF(H16=$T$2,$T$10*F16/E16,0))))</f>
        <v>0</v>
      </c>
      <c r="R16" s="106">
        <f t="shared" ref="R16:R63" si="7">IF(E16="",0,IF(H16=$R$2,$R$10*G16/E16,IF(H16=$S$2,$S$10*G16/E16,IF(H16=$T$2,$T$10*G16/E16,0))))</f>
        <v>0</v>
      </c>
      <c r="S16" s="107">
        <v>0</v>
      </c>
      <c r="T16" s="107">
        <v>0</v>
      </c>
      <c r="U16" s="107"/>
      <c r="V16" s="108">
        <f t="shared" si="3"/>
        <v>0</v>
      </c>
      <c r="W16" s="108">
        <f t="shared" ref="W16:W63" si="8">P16+Q16+R16-S16-T16</f>
        <v>0</v>
      </c>
      <c r="X16" s="105"/>
      <c r="Y16" s="109">
        <f t="shared" ref="Y16:Y63" si="9">IF(X16&lt;&gt;0,SUM((P16-S16-T16+R16+Q16)+X16),W16)</f>
        <v>0</v>
      </c>
      <c r="Z16" s="107"/>
      <c r="AA16" s="111"/>
      <c r="AB16" s="114"/>
      <c r="AC16" s="111"/>
      <c r="AD16" s="112">
        <f t="shared" ref="AD16:AD63" si="10">IF((Y16&gt;V16),0,(V16-Y16))</f>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4"/>
        <v>0</v>
      </c>
      <c r="G17" s="103"/>
      <c r="H17" s="103"/>
      <c r="I17" s="104">
        <f>IF(H17=$R$2,'SS-SMI'!$H$22,IF(H17=$S$2,'SS-SMI'!$I$22,IF(H17=$T$2,'SS-SMI'!$J$22,0)))</f>
        <v>0</v>
      </c>
      <c r="J17" s="104">
        <f t="shared" si="5"/>
        <v>0</v>
      </c>
      <c r="K17" s="104">
        <f t="shared" si="0"/>
        <v>0</v>
      </c>
      <c r="L17" s="105"/>
      <c r="M17" s="105"/>
      <c r="N17" s="105"/>
      <c r="O17" s="104">
        <f t="shared" si="1"/>
        <v>0</v>
      </c>
      <c r="P17" s="104">
        <f t="shared" si="2"/>
        <v>0</v>
      </c>
      <c r="Q17" s="104">
        <f t="shared" si="6"/>
        <v>0</v>
      </c>
      <c r="R17" s="106">
        <f t="shared" si="7"/>
        <v>0</v>
      </c>
      <c r="S17" s="107">
        <v>0</v>
      </c>
      <c r="T17" s="107">
        <v>0</v>
      </c>
      <c r="U17" s="107"/>
      <c r="V17" s="108">
        <f t="shared" si="3"/>
        <v>0</v>
      </c>
      <c r="W17" s="108">
        <f t="shared" si="8"/>
        <v>0</v>
      </c>
      <c r="X17" s="105"/>
      <c r="Y17" s="109">
        <f t="shared" si="9"/>
        <v>0</v>
      </c>
      <c r="Z17" s="107"/>
      <c r="AA17" s="111"/>
      <c r="AB17" s="114"/>
      <c r="AC17" s="111"/>
      <c r="AD17" s="112">
        <f t="shared" si="10"/>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4"/>
        <v>0</v>
      </c>
      <c r="G18" s="103"/>
      <c r="H18" s="103"/>
      <c r="I18" s="104">
        <f>IF(H18=$R$2,'SS-SMI'!$H$22,IF(H18=$S$2,'SS-SMI'!$I$22,IF(H18=$T$2,'SS-SMI'!$J$22,0)))</f>
        <v>0</v>
      </c>
      <c r="J18" s="104">
        <f t="shared" si="5"/>
        <v>0</v>
      </c>
      <c r="K18" s="104">
        <f t="shared" si="0"/>
        <v>0</v>
      </c>
      <c r="L18" s="105"/>
      <c r="M18" s="105"/>
      <c r="N18" s="105"/>
      <c r="O18" s="104">
        <f t="shared" si="1"/>
        <v>0</v>
      </c>
      <c r="P18" s="104">
        <f t="shared" si="2"/>
        <v>0</v>
      </c>
      <c r="Q18" s="104">
        <f t="shared" si="6"/>
        <v>0</v>
      </c>
      <c r="R18" s="106">
        <f t="shared" si="7"/>
        <v>0</v>
      </c>
      <c r="S18" s="107">
        <v>0</v>
      </c>
      <c r="T18" s="107">
        <v>0</v>
      </c>
      <c r="U18" s="107"/>
      <c r="V18" s="108">
        <f t="shared" si="3"/>
        <v>0</v>
      </c>
      <c r="W18" s="108">
        <f t="shared" si="8"/>
        <v>0</v>
      </c>
      <c r="X18" s="105"/>
      <c r="Y18" s="109">
        <f t="shared" si="9"/>
        <v>0</v>
      </c>
      <c r="Z18" s="107"/>
      <c r="AA18" s="111"/>
      <c r="AB18" s="114"/>
      <c r="AC18" s="111"/>
      <c r="AD18" s="112">
        <f t="shared" si="10"/>
        <v>0</v>
      </c>
    </row>
    <row r="19" spans="1:33" ht="20.100000000000001" customHeight="1">
      <c r="A19" s="100">
        <f t="shared" si="11"/>
        <v>5</v>
      </c>
      <c r="B19" s="101" t="str">
        <f>IF(RESUMEN!B13="","",RESUMEN!B13)</f>
        <v/>
      </c>
      <c r="C19" s="102" t="str">
        <f>IF(RESUMEN!C13="","",RESUMEN!C13)</f>
        <v/>
      </c>
      <c r="D19" s="101" t="str">
        <f>IF(RESUMEN!D13="","",RESUMEN!D13)</f>
        <v/>
      </c>
      <c r="E19" s="103"/>
      <c r="F19" s="247">
        <f t="shared" si="4"/>
        <v>0</v>
      </c>
      <c r="G19" s="103"/>
      <c r="H19" s="103"/>
      <c r="I19" s="104">
        <f>IF(H19=$R$2,'SS-SMI'!$H$22,IF(H19=$S$2,'SS-SMI'!$I$22,IF(H19=$T$2,'SS-SMI'!$J$22,0)))</f>
        <v>0</v>
      </c>
      <c r="J19" s="104">
        <f t="shared" si="5"/>
        <v>0</v>
      </c>
      <c r="K19" s="104">
        <f t="shared" si="0"/>
        <v>0</v>
      </c>
      <c r="L19" s="105"/>
      <c r="M19" s="105"/>
      <c r="N19" s="105"/>
      <c r="O19" s="104">
        <f t="shared" si="1"/>
        <v>0</v>
      </c>
      <c r="P19" s="104">
        <f t="shared" si="2"/>
        <v>0</v>
      </c>
      <c r="Q19" s="104">
        <f t="shared" si="6"/>
        <v>0</v>
      </c>
      <c r="R19" s="106">
        <f t="shared" si="7"/>
        <v>0</v>
      </c>
      <c r="S19" s="107">
        <v>0</v>
      </c>
      <c r="T19" s="107">
        <v>0</v>
      </c>
      <c r="U19" s="107"/>
      <c r="V19" s="108">
        <f t="shared" si="3"/>
        <v>0</v>
      </c>
      <c r="W19" s="108">
        <f t="shared" si="8"/>
        <v>0</v>
      </c>
      <c r="X19" s="105"/>
      <c r="Y19" s="109">
        <f t="shared" si="9"/>
        <v>0</v>
      </c>
      <c r="Z19" s="107"/>
      <c r="AA19" s="111"/>
      <c r="AB19" s="114"/>
      <c r="AC19" s="111"/>
      <c r="AD19" s="112">
        <f t="shared" si="10"/>
        <v>0</v>
      </c>
    </row>
    <row r="20" spans="1:33" ht="20.100000000000001" customHeight="1">
      <c r="A20" s="100">
        <f t="shared" si="11"/>
        <v>6</v>
      </c>
      <c r="B20" s="101" t="str">
        <f>IF(RESUMEN!B14="","",RESUMEN!B14)</f>
        <v/>
      </c>
      <c r="C20" s="102" t="str">
        <f>IF(RESUMEN!C14="","",RESUMEN!C14)</f>
        <v/>
      </c>
      <c r="D20" s="101" t="str">
        <f>IF(RESUMEN!D14="","",RESUMEN!D14)</f>
        <v/>
      </c>
      <c r="E20" s="103"/>
      <c r="F20" s="247">
        <f t="shared" si="4"/>
        <v>0</v>
      </c>
      <c r="G20" s="103"/>
      <c r="H20" s="103"/>
      <c r="I20" s="104">
        <f>IF(H20=$R$2,'SS-SMI'!$H$22,IF(H20=$S$2,'SS-SMI'!$I$22,IF(H20=$T$2,'SS-SMI'!$J$22,0)))</f>
        <v>0</v>
      </c>
      <c r="J20" s="104">
        <f t="shared" si="5"/>
        <v>0</v>
      </c>
      <c r="K20" s="104">
        <f t="shared" si="0"/>
        <v>0</v>
      </c>
      <c r="L20" s="105"/>
      <c r="M20" s="105"/>
      <c r="N20" s="105"/>
      <c r="O20" s="104">
        <f t="shared" si="1"/>
        <v>0</v>
      </c>
      <c r="P20" s="104">
        <f t="shared" si="2"/>
        <v>0</v>
      </c>
      <c r="Q20" s="104">
        <f t="shared" si="6"/>
        <v>0</v>
      </c>
      <c r="R20" s="106">
        <f t="shared" si="7"/>
        <v>0</v>
      </c>
      <c r="S20" s="107">
        <v>0</v>
      </c>
      <c r="T20" s="107">
        <v>0</v>
      </c>
      <c r="U20" s="107"/>
      <c r="V20" s="108">
        <f t="shared" si="3"/>
        <v>0</v>
      </c>
      <c r="W20" s="108">
        <f t="shared" si="8"/>
        <v>0</v>
      </c>
      <c r="X20" s="105"/>
      <c r="Y20" s="109">
        <f t="shared" si="9"/>
        <v>0</v>
      </c>
      <c r="Z20" s="107"/>
      <c r="AA20" s="111"/>
      <c r="AB20" s="114"/>
      <c r="AC20" s="111"/>
      <c r="AD20" s="112">
        <f t="shared" si="10"/>
        <v>0</v>
      </c>
    </row>
    <row r="21" spans="1:33" ht="20.100000000000001" customHeight="1">
      <c r="A21" s="100">
        <f t="shared" si="11"/>
        <v>7</v>
      </c>
      <c r="B21" s="101" t="str">
        <f>IF(RESUMEN!B15="","",RESUMEN!B15)</f>
        <v/>
      </c>
      <c r="C21" s="102" t="str">
        <f>IF(RESUMEN!C15="","",RESUMEN!C15)</f>
        <v/>
      </c>
      <c r="D21" s="101" t="str">
        <f>IF(RESUMEN!D15="","",RESUMEN!D15)</f>
        <v/>
      </c>
      <c r="E21" s="103"/>
      <c r="F21" s="247">
        <f t="shared" si="4"/>
        <v>0</v>
      </c>
      <c r="G21" s="103"/>
      <c r="H21" s="103"/>
      <c r="I21" s="104">
        <f>IF(H21=$R$2,'SS-SMI'!$H$22,IF(H21=$S$2,'SS-SMI'!$I$22,IF(H21=$T$2,'SS-SMI'!$J$22,0)))</f>
        <v>0</v>
      </c>
      <c r="J21" s="104">
        <f t="shared" si="5"/>
        <v>0</v>
      </c>
      <c r="K21" s="104">
        <f t="shared" si="0"/>
        <v>0</v>
      </c>
      <c r="L21" s="105"/>
      <c r="M21" s="105"/>
      <c r="N21" s="105"/>
      <c r="O21" s="104">
        <f t="shared" si="1"/>
        <v>0</v>
      </c>
      <c r="P21" s="104">
        <f t="shared" si="2"/>
        <v>0</v>
      </c>
      <c r="Q21" s="104">
        <f t="shared" si="6"/>
        <v>0</v>
      </c>
      <c r="R21" s="106">
        <f t="shared" si="7"/>
        <v>0</v>
      </c>
      <c r="S21" s="107">
        <v>0</v>
      </c>
      <c r="T21" s="107">
        <v>0</v>
      </c>
      <c r="U21" s="107"/>
      <c r="V21" s="108">
        <f t="shared" si="3"/>
        <v>0</v>
      </c>
      <c r="W21" s="108">
        <f t="shared" si="8"/>
        <v>0</v>
      </c>
      <c r="X21" s="105"/>
      <c r="Y21" s="109">
        <f t="shared" si="9"/>
        <v>0</v>
      </c>
      <c r="Z21" s="107"/>
      <c r="AA21" s="111"/>
      <c r="AB21" s="114"/>
      <c r="AC21" s="111"/>
      <c r="AD21" s="112">
        <f t="shared" si="10"/>
        <v>0</v>
      </c>
    </row>
    <row r="22" spans="1:33" ht="20.100000000000001" customHeight="1">
      <c r="A22" s="100">
        <f t="shared" si="11"/>
        <v>8</v>
      </c>
      <c r="B22" s="101" t="str">
        <f>IF(RESUMEN!B16="","",RESUMEN!B16)</f>
        <v/>
      </c>
      <c r="C22" s="102" t="str">
        <f>IF(RESUMEN!C16="","",RESUMEN!C16)</f>
        <v/>
      </c>
      <c r="D22" s="101" t="str">
        <f>IF(RESUMEN!D16="","",RESUMEN!D16)</f>
        <v/>
      </c>
      <c r="E22" s="103"/>
      <c r="F22" s="247">
        <f t="shared" si="4"/>
        <v>0</v>
      </c>
      <c r="G22" s="103"/>
      <c r="H22" s="103"/>
      <c r="I22" s="104">
        <f>IF(H22=$R$2,'SS-SMI'!$H$22,IF(H22=$S$2,'SS-SMI'!$I$22,IF(H22=$T$2,'SS-SMI'!$J$22,0)))</f>
        <v>0</v>
      </c>
      <c r="J22" s="104">
        <f t="shared" si="5"/>
        <v>0</v>
      </c>
      <c r="K22" s="104">
        <f t="shared" si="0"/>
        <v>0</v>
      </c>
      <c r="L22" s="105"/>
      <c r="M22" s="105"/>
      <c r="N22" s="105"/>
      <c r="O22" s="104">
        <f t="shared" si="1"/>
        <v>0</v>
      </c>
      <c r="P22" s="104">
        <f t="shared" si="2"/>
        <v>0</v>
      </c>
      <c r="Q22" s="104">
        <f t="shared" si="6"/>
        <v>0</v>
      </c>
      <c r="R22" s="106">
        <f t="shared" si="7"/>
        <v>0</v>
      </c>
      <c r="S22" s="107">
        <v>0</v>
      </c>
      <c r="T22" s="107">
        <v>0</v>
      </c>
      <c r="U22" s="107"/>
      <c r="V22" s="108">
        <f t="shared" si="3"/>
        <v>0</v>
      </c>
      <c r="W22" s="108">
        <f t="shared" si="8"/>
        <v>0</v>
      </c>
      <c r="X22" s="105"/>
      <c r="Y22" s="109">
        <f t="shared" si="9"/>
        <v>0</v>
      </c>
      <c r="Z22" s="107"/>
      <c r="AA22" s="111"/>
      <c r="AB22" s="114"/>
      <c r="AC22" s="111"/>
      <c r="AD22" s="112">
        <f t="shared" si="10"/>
        <v>0</v>
      </c>
    </row>
    <row r="23" spans="1:33" ht="20.100000000000001" customHeight="1">
      <c r="A23" s="100">
        <f t="shared" si="11"/>
        <v>9</v>
      </c>
      <c r="B23" s="101" t="str">
        <f>IF(RESUMEN!B17="","",RESUMEN!B17)</f>
        <v/>
      </c>
      <c r="C23" s="102" t="str">
        <f>IF(RESUMEN!C17="","",RESUMEN!C17)</f>
        <v/>
      </c>
      <c r="D23" s="101" t="str">
        <f>IF(RESUMEN!D17="","",RESUMEN!D17)</f>
        <v/>
      </c>
      <c r="E23" s="103"/>
      <c r="F23" s="247">
        <f t="shared" si="4"/>
        <v>0</v>
      </c>
      <c r="G23" s="103"/>
      <c r="H23" s="103"/>
      <c r="I23" s="104">
        <f>IF(H23=$R$2,'SS-SMI'!$H$22,IF(H23=$S$2,'SS-SMI'!$I$22,IF(H23=$T$2,'SS-SMI'!$J$22,0)))</f>
        <v>0</v>
      </c>
      <c r="J23" s="104">
        <f t="shared" si="5"/>
        <v>0</v>
      </c>
      <c r="K23" s="104">
        <f t="shared" si="0"/>
        <v>0</v>
      </c>
      <c r="L23" s="105"/>
      <c r="M23" s="105"/>
      <c r="N23" s="105"/>
      <c r="O23" s="104">
        <f t="shared" si="1"/>
        <v>0</v>
      </c>
      <c r="P23" s="104">
        <f t="shared" si="2"/>
        <v>0</v>
      </c>
      <c r="Q23" s="104">
        <f t="shared" si="6"/>
        <v>0</v>
      </c>
      <c r="R23" s="106">
        <f t="shared" si="7"/>
        <v>0</v>
      </c>
      <c r="S23" s="107">
        <v>0</v>
      </c>
      <c r="T23" s="107">
        <v>0</v>
      </c>
      <c r="U23" s="107"/>
      <c r="V23" s="108">
        <f t="shared" si="3"/>
        <v>0</v>
      </c>
      <c r="W23" s="108">
        <f t="shared" si="8"/>
        <v>0</v>
      </c>
      <c r="X23" s="105"/>
      <c r="Y23" s="109">
        <f t="shared" si="9"/>
        <v>0</v>
      </c>
      <c r="Z23" s="107"/>
      <c r="AA23" s="111"/>
      <c r="AB23" s="114"/>
      <c r="AC23" s="111"/>
      <c r="AD23" s="112">
        <f t="shared" si="10"/>
        <v>0</v>
      </c>
    </row>
    <row r="24" spans="1:33" ht="20.100000000000001" customHeight="1">
      <c r="A24" s="100">
        <f t="shared" si="11"/>
        <v>10</v>
      </c>
      <c r="B24" s="101" t="str">
        <f>IF(RESUMEN!B18="","",RESUMEN!B18)</f>
        <v/>
      </c>
      <c r="C24" s="102" t="str">
        <f>IF(RESUMEN!C18="","",RESUMEN!C18)</f>
        <v/>
      </c>
      <c r="D24" s="101" t="str">
        <f>IF(RESUMEN!D18="","",RESUMEN!D18)</f>
        <v/>
      </c>
      <c r="E24" s="103"/>
      <c r="F24" s="247">
        <f t="shared" si="4"/>
        <v>0</v>
      </c>
      <c r="G24" s="103"/>
      <c r="H24" s="103"/>
      <c r="I24" s="104">
        <f>IF(H24=$R$2,'SS-SMI'!$H$22,IF(H24=$S$2,'SS-SMI'!$I$22,IF(H24=$T$2,'SS-SMI'!$J$22,0)))</f>
        <v>0</v>
      </c>
      <c r="J24" s="104">
        <f t="shared" si="5"/>
        <v>0</v>
      </c>
      <c r="K24" s="104">
        <f t="shared" si="0"/>
        <v>0</v>
      </c>
      <c r="L24" s="105"/>
      <c r="M24" s="105"/>
      <c r="N24" s="105"/>
      <c r="O24" s="104">
        <f t="shared" si="1"/>
        <v>0</v>
      </c>
      <c r="P24" s="104">
        <f t="shared" si="2"/>
        <v>0</v>
      </c>
      <c r="Q24" s="104">
        <f t="shared" si="6"/>
        <v>0</v>
      </c>
      <c r="R24" s="106">
        <f t="shared" si="7"/>
        <v>0</v>
      </c>
      <c r="S24" s="107">
        <v>0</v>
      </c>
      <c r="T24" s="107">
        <v>0</v>
      </c>
      <c r="U24" s="107"/>
      <c r="V24" s="108">
        <f t="shared" si="3"/>
        <v>0</v>
      </c>
      <c r="W24" s="108">
        <f t="shared" si="8"/>
        <v>0</v>
      </c>
      <c r="X24" s="105"/>
      <c r="Y24" s="109">
        <f t="shared" si="9"/>
        <v>0</v>
      </c>
      <c r="Z24" s="107"/>
      <c r="AA24" s="111"/>
      <c r="AB24" s="114"/>
      <c r="AC24" s="111"/>
      <c r="AD24" s="112">
        <f t="shared" si="10"/>
        <v>0</v>
      </c>
    </row>
    <row r="25" spans="1:33" ht="20.100000000000001" customHeight="1">
      <c r="A25" s="100">
        <f t="shared" si="11"/>
        <v>11</v>
      </c>
      <c r="B25" s="101" t="str">
        <f>IF(RESUMEN!B19="","",RESUMEN!B19)</f>
        <v/>
      </c>
      <c r="C25" s="102" t="str">
        <f>IF(RESUMEN!C19="","",RESUMEN!C19)</f>
        <v/>
      </c>
      <c r="D25" s="101" t="str">
        <f>IF(RESUMEN!D19="","",RESUMEN!D19)</f>
        <v/>
      </c>
      <c r="E25" s="103"/>
      <c r="F25" s="247">
        <f t="shared" si="4"/>
        <v>0</v>
      </c>
      <c r="G25" s="103"/>
      <c r="H25" s="103"/>
      <c r="I25" s="104">
        <f>IF(H25=$R$2,'SS-SMI'!$H$22,IF(H25=$S$2,'SS-SMI'!$I$22,IF(H25=$T$2,'SS-SMI'!$J$22,0)))</f>
        <v>0</v>
      </c>
      <c r="J25" s="104">
        <f t="shared" si="5"/>
        <v>0</v>
      </c>
      <c r="K25" s="104">
        <f t="shared" si="0"/>
        <v>0</v>
      </c>
      <c r="L25" s="105"/>
      <c r="M25" s="105"/>
      <c r="N25" s="105"/>
      <c r="O25" s="104">
        <f t="shared" si="1"/>
        <v>0</v>
      </c>
      <c r="P25" s="104">
        <f t="shared" si="2"/>
        <v>0</v>
      </c>
      <c r="Q25" s="104">
        <f t="shared" si="6"/>
        <v>0</v>
      </c>
      <c r="R25" s="106">
        <f t="shared" si="7"/>
        <v>0</v>
      </c>
      <c r="S25" s="107">
        <v>0</v>
      </c>
      <c r="T25" s="107">
        <v>0</v>
      </c>
      <c r="U25" s="107"/>
      <c r="V25" s="108">
        <f t="shared" si="3"/>
        <v>0</v>
      </c>
      <c r="W25" s="108">
        <f t="shared" si="8"/>
        <v>0</v>
      </c>
      <c r="X25" s="105"/>
      <c r="Y25" s="109">
        <f t="shared" si="9"/>
        <v>0</v>
      </c>
      <c r="Z25" s="107"/>
      <c r="AA25" s="111"/>
      <c r="AB25" s="114"/>
      <c r="AC25" s="111"/>
      <c r="AD25" s="112">
        <f t="shared" si="10"/>
        <v>0</v>
      </c>
    </row>
    <row r="26" spans="1:33" ht="20.100000000000001" customHeight="1">
      <c r="A26" s="100">
        <f t="shared" si="11"/>
        <v>12</v>
      </c>
      <c r="B26" s="101" t="str">
        <f>IF(RESUMEN!B20="","",RESUMEN!B20)</f>
        <v/>
      </c>
      <c r="C26" s="102" t="str">
        <f>IF(RESUMEN!C20="","",RESUMEN!C20)</f>
        <v/>
      </c>
      <c r="D26" s="101" t="str">
        <f>IF(RESUMEN!D20="","",RESUMEN!D20)</f>
        <v/>
      </c>
      <c r="E26" s="103"/>
      <c r="F26" s="247">
        <f t="shared" si="4"/>
        <v>0</v>
      </c>
      <c r="G26" s="103"/>
      <c r="H26" s="103"/>
      <c r="I26" s="104">
        <f>IF(H26=$R$2,'SS-SMI'!$H$22,IF(H26=$S$2,'SS-SMI'!$I$22,IF(H26=$T$2,'SS-SMI'!$J$22,0)))</f>
        <v>0</v>
      </c>
      <c r="J26" s="104">
        <f t="shared" si="5"/>
        <v>0</v>
      </c>
      <c r="K26" s="104">
        <f t="shared" si="0"/>
        <v>0</v>
      </c>
      <c r="L26" s="105"/>
      <c r="M26" s="105"/>
      <c r="N26" s="105"/>
      <c r="O26" s="104">
        <f t="shared" si="1"/>
        <v>0</v>
      </c>
      <c r="P26" s="104">
        <f t="shared" si="2"/>
        <v>0</v>
      </c>
      <c r="Q26" s="104">
        <f t="shared" si="6"/>
        <v>0</v>
      </c>
      <c r="R26" s="106">
        <f t="shared" si="7"/>
        <v>0</v>
      </c>
      <c r="S26" s="107">
        <v>0</v>
      </c>
      <c r="T26" s="107">
        <v>0</v>
      </c>
      <c r="U26" s="107"/>
      <c r="V26" s="108">
        <f t="shared" si="3"/>
        <v>0</v>
      </c>
      <c r="W26" s="108">
        <f t="shared" si="8"/>
        <v>0</v>
      </c>
      <c r="X26" s="105"/>
      <c r="Y26" s="109">
        <f t="shared" si="9"/>
        <v>0</v>
      </c>
      <c r="Z26" s="107"/>
      <c r="AA26" s="111"/>
      <c r="AB26" s="114"/>
      <c r="AC26" s="111"/>
      <c r="AD26" s="112">
        <f t="shared" si="10"/>
        <v>0</v>
      </c>
    </row>
    <row r="27" spans="1:33" ht="20.100000000000001" customHeight="1">
      <c r="A27" s="100">
        <f t="shared" si="11"/>
        <v>13</v>
      </c>
      <c r="B27" s="101" t="str">
        <f>IF(RESUMEN!B21="","",RESUMEN!B21)</f>
        <v/>
      </c>
      <c r="C27" s="102" t="str">
        <f>IF(RESUMEN!C21="","",RESUMEN!C21)</f>
        <v/>
      </c>
      <c r="D27" s="101" t="str">
        <f>IF(RESUMEN!D21="","",RESUMEN!D21)</f>
        <v/>
      </c>
      <c r="E27" s="103"/>
      <c r="F27" s="247">
        <f t="shared" si="4"/>
        <v>0</v>
      </c>
      <c r="G27" s="103"/>
      <c r="H27" s="103"/>
      <c r="I27" s="104">
        <f>IF(H27=$R$2,'SS-SMI'!$H$22,IF(H27=$S$2,'SS-SMI'!$I$22,IF(H27=$T$2,'SS-SMI'!$J$22,0)))</f>
        <v>0</v>
      </c>
      <c r="J27" s="104">
        <f t="shared" si="5"/>
        <v>0</v>
      </c>
      <c r="K27" s="104">
        <f t="shared" si="0"/>
        <v>0</v>
      </c>
      <c r="L27" s="105"/>
      <c r="M27" s="105"/>
      <c r="N27" s="105"/>
      <c r="O27" s="104">
        <f t="shared" si="1"/>
        <v>0</v>
      </c>
      <c r="P27" s="104">
        <f t="shared" si="2"/>
        <v>0</v>
      </c>
      <c r="Q27" s="104">
        <f t="shared" si="6"/>
        <v>0</v>
      </c>
      <c r="R27" s="106">
        <f t="shared" si="7"/>
        <v>0</v>
      </c>
      <c r="S27" s="107">
        <v>0</v>
      </c>
      <c r="T27" s="107">
        <v>0</v>
      </c>
      <c r="U27" s="107"/>
      <c r="V27" s="108">
        <f t="shared" si="3"/>
        <v>0</v>
      </c>
      <c r="W27" s="108">
        <f t="shared" si="8"/>
        <v>0</v>
      </c>
      <c r="X27" s="105"/>
      <c r="Y27" s="109">
        <f t="shared" si="9"/>
        <v>0</v>
      </c>
      <c r="Z27" s="107"/>
      <c r="AA27" s="111"/>
      <c r="AB27" s="114"/>
      <c r="AC27" s="111"/>
      <c r="AD27" s="112">
        <f t="shared" si="10"/>
        <v>0</v>
      </c>
    </row>
    <row r="28" spans="1:33" ht="20.100000000000001" customHeight="1">
      <c r="A28" s="100">
        <f t="shared" si="11"/>
        <v>14</v>
      </c>
      <c r="B28" s="101" t="str">
        <f>IF(RESUMEN!B22="","",RESUMEN!B22)</f>
        <v/>
      </c>
      <c r="C28" s="102" t="str">
        <f>IF(RESUMEN!C22="","",RESUMEN!C22)</f>
        <v/>
      </c>
      <c r="D28" s="101" t="str">
        <f>IF(RESUMEN!D22="","",RESUMEN!D22)</f>
        <v/>
      </c>
      <c r="E28" s="103"/>
      <c r="F28" s="247">
        <f t="shared" si="4"/>
        <v>0</v>
      </c>
      <c r="G28" s="103"/>
      <c r="H28" s="103"/>
      <c r="I28" s="104">
        <f>IF(H28=$R$2,'SS-SMI'!$H$22,IF(H28=$S$2,'SS-SMI'!$I$22,IF(H28=$T$2,'SS-SMI'!$J$22,0)))</f>
        <v>0</v>
      </c>
      <c r="J28" s="104">
        <f t="shared" si="5"/>
        <v>0</v>
      </c>
      <c r="K28" s="104">
        <f t="shared" si="0"/>
        <v>0</v>
      </c>
      <c r="L28" s="105"/>
      <c r="M28" s="105"/>
      <c r="N28" s="105"/>
      <c r="O28" s="104">
        <f t="shared" si="1"/>
        <v>0</v>
      </c>
      <c r="P28" s="104">
        <f t="shared" si="2"/>
        <v>0</v>
      </c>
      <c r="Q28" s="104">
        <f t="shared" si="6"/>
        <v>0</v>
      </c>
      <c r="R28" s="106">
        <f t="shared" si="7"/>
        <v>0</v>
      </c>
      <c r="S28" s="107">
        <v>0</v>
      </c>
      <c r="T28" s="107">
        <v>0</v>
      </c>
      <c r="U28" s="107"/>
      <c r="V28" s="108">
        <f t="shared" si="3"/>
        <v>0</v>
      </c>
      <c r="W28" s="108">
        <f t="shared" si="8"/>
        <v>0</v>
      </c>
      <c r="X28" s="105"/>
      <c r="Y28" s="109">
        <f t="shared" si="9"/>
        <v>0</v>
      </c>
      <c r="Z28" s="107"/>
      <c r="AA28" s="111"/>
      <c r="AB28" s="114"/>
      <c r="AC28" s="111"/>
      <c r="AD28" s="112">
        <f t="shared" si="10"/>
        <v>0</v>
      </c>
    </row>
    <row r="29" spans="1:33" ht="20.100000000000001" customHeight="1">
      <c r="A29" s="100">
        <f t="shared" si="11"/>
        <v>15</v>
      </c>
      <c r="B29" s="101" t="str">
        <f>IF(RESUMEN!B23="","",RESUMEN!B23)</f>
        <v/>
      </c>
      <c r="C29" s="102" t="str">
        <f>IF(RESUMEN!C23="","",RESUMEN!C23)</f>
        <v/>
      </c>
      <c r="D29" s="101" t="str">
        <f>IF(RESUMEN!D23="","",RESUMEN!D23)</f>
        <v/>
      </c>
      <c r="E29" s="103"/>
      <c r="F29" s="247">
        <f t="shared" si="4"/>
        <v>0</v>
      </c>
      <c r="G29" s="103"/>
      <c r="H29" s="103"/>
      <c r="I29" s="104">
        <f>IF(H29=$R$2,'SS-SMI'!$H$22,IF(H29=$S$2,'SS-SMI'!$I$22,IF(H29=$T$2,'SS-SMI'!$J$22,0)))</f>
        <v>0</v>
      </c>
      <c r="J29" s="104">
        <f t="shared" si="5"/>
        <v>0</v>
      </c>
      <c r="K29" s="104">
        <f t="shared" si="0"/>
        <v>0</v>
      </c>
      <c r="L29" s="105"/>
      <c r="M29" s="105"/>
      <c r="N29" s="105"/>
      <c r="O29" s="104">
        <f t="shared" si="1"/>
        <v>0</v>
      </c>
      <c r="P29" s="104">
        <f t="shared" si="2"/>
        <v>0</v>
      </c>
      <c r="Q29" s="104">
        <f t="shared" si="6"/>
        <v>0</v>
      </c>
      <c r="R29" s="106">
        <f t="shared" si="7"/>
        <v>0</v>
      </c>
      <c r="S29" s="107">
        <v>0</v>
      </c>
      <c r="T29" s="107">
        <v>0</v>
      </c>
      <c r="U29" s="107"/>
      <c r="V29" s="108">
        <f t="shared" si="3"/>
        <v>0</v>
      </c>
      <c r="W29" s="108">
        <f t="shared" si="8"/>
        <v>0</v>
      </c>
      <c r="X29" s="105"/>
      <c r="Y29" s="109">
        <f t="shared" si="9"/>
        <v>0</v>
      </c>
      <c r="Z29" s="107"/>
      <c r="AA29" s="111"/>
      <c r="AB29" s="114"/>
      <c r="AC29" s="111"/>
      <c r="AD29" s="112">
        <f t="shared" si="10"/>
        <v>0</v>
      </c>
    </row>
    <row r="30" spans="1:33" ht="20.100000000000001" customHeight="1">
      <c r="A30" s="100">
        <f t="shared" si="11"/>
        <v>16</v>
      </c>
      <c r="B30" s="101" t="str">
        <f>IF(RESUMEN!B24="","",RESUMEN!B24)</f>
        <v/>
      </c>
      <c r="C30" s="102" t="str">
        <f>IF(RESUMEN!C24="","",RESUMEN!C24)</f>
        <v/>
      </c>
      <c r="D30" s="101" t="str">
        <f>IF(RESUMEN!D24="","",RESUMEN!D24)</f>
        <v/>
      </c>
      <c r="E30" s="103"/>
      <c r="F30" s="247">
        <f t="shared" si="4"/>
        <v>0</v>
      </c>
      <c r="G30" s="103"/>
      <c r="H30" s="103"/>
      <c r="I30" s="104">
        <f>IF(H30=$R$2,'SS-SMI'!$H$22,IF(H30=$S$2,'SS-SMI'!$I$22,IF(H30=$T$2,'SS-SMI'!$J$22,0)))</f>
        <v>0</v>
      </c>
      <c r="J30" s="104">
        <f t="shared" si="5"/>
        <v>0</v>
      </c>
      <c r="K30" s="104">
        <f t="shared" si="0"/>
        <v>0</v>
      </c>
      <c r="L30" s="105"/>
      <c r="M30" s="105"/>
      <c r="N30" s="105"/>
      <c r="O30" s="104">
        <f t="shared" si="1"/>
        <v>0</v>
      </c>
      <c r="P30" s="104">
        <f t="shared" si="2"/>
        <v>0</v>
      </c>
      <c r="Q30" s="104">
        <f t="shared" si="6"/>
        <v>0</v>
      </c>
      <c r="R30" s="106">
        <f t="shared" si="7"/>
        <v>0</v>
      </c>
      <c r="S30" s="107">
        <v>0</v>
      </c>
      <c r="T30" s="107">
        <v>0</v>
      </c>
      <c r="U30" s="107"/>
      <c r="V30" s="108">
        <f t="shared" si="3"/>
        <v>0</v>
      </c>
      <c r="W30" s="108">
        <f t="shared" si="8"/>
        <v>0</v>
      </c>
      <c r="X30" s="105"/>
      <c r="Y30" s="109">
        <f t="shared" si="9"/>
        <v>0</v>
      </c>
      <c r="Z30" s="107"/>
      <c r="AA30" s="111"/>
      <c r="AB30" s="114"/>
      <c r="AC30" s="111"/>
      <c r="AD30" s="112">
        <f t="shared" si="10"/>
        <v>0</v>
      </c>
    </row>
    <row r="31" spans="1:33" ht="20.100000000000001" customHeight="1">
      <c r="A31" s="100">
        <f t="shared" si="11"/>
        <v>17</v>
      </c>
      <c r="B31" s="101" t="str">
        <f>IF(RESUMEN!B25="","",RESUMEN!B25)</f>
        <v/>
      </c>
      <c r="C31" s="102" t="str">
        <f>IF(RESUMEN!C25="","",RESUMEN!C25)</f>
        <v/>
      </c>
      <c r="D31" s="101" t="str">
        <f>IF(RESUMEN!D25="","",RESUMEN!D25)</f>
        <v/>
      </c>
      <c r="E31" s="103"/>
      <c r="F31" s="247">
        <f t="shared" si="4"/>
        <v>0</v>
      </c>
      <c r="G31" s="103"/>
      <c r="H31" s="103"/>
      <c r="I31" s="104">
        <f>IF(H31=$R$2,'SS-SMI'!$H$22,IF(H31=$S$2,'SS-SMI'!$I$22,IF(H31=$T$2,'SS-SMI'!$J$22,0)))</f>
        <v>0</v>
      </c>
      <c r="J31" s="104">
        <f t="shared" si="5"/>
        <v>0</v>
      </c>
      <c r="K31" s="104">
        <f t="shared" si="0"/>
        <v>0</v>
      </c>
      <c r="L31" s="105"/>
      <c r="M31" s="105"/>
      <c r="N31" s="105"/>
      <c r="O31" s="104">
        <f t="shared" si="1"/>
        <v>0</v>
      </c>
      <c r="P31" s="104">
        <f t="shared" si="2"/>
        <v>0</v>
      </c>
      <c r="Q31" s="104">
        <f t="shared" si="6"/>
        <v>0</v>
      </c>
      <c r="R31" s="106">
        <f t="shared" si="7"/>
        <v>0</v>
      </c>
      <c r="S31" s="107">
        <v>0</v>
      </c>
      <c r="T31" s="107">
        <v>0</v>
      </c>
      <c r="U31" s="107"/>
      <c r="V31" s="108">
        <f t="shared" si="3"/>
        <v>0</v>
      </c>
      <c r="W31" s="108">
        <f t="shared" si="8"/>
        <v>0</v>
      </c>
      <c r="X31" s="105"/>
      <c r="Y31" s="109">
        <f t="shared" si="9"/>
        <v>0</v>
      </c>
      <c r="Z31" s="107"/>
      <c r="AA31" s="111"/>
      <c r="AB31" s="114"/>
      <c r="AC31" s="111"/>
      <c r="AD31" s="112">
        <f t="shared" si="10"/>
        <v>0</v>
      </c>
    </row>
    <row r="32" spans="1:33" ht="20.100000000000001" customHeight="1">
      <c r="A32" s="100">
        <f t="shared" si="11"/>
        <v>18</v>
      </c>
      <c r="B32" s="101" t="str">
        <f>IF(RESUMEN!B26="","",RESUMEN!B26)</f>
        <v/>
      </c>
      <c r="C32" s="102" t="str">
        <f>IF(RESUMEN!C26="","",RESUMEN!C26)</f>
        <v/>
      </c>
      <c r="D32" s="101" t="str">
        <f>IF(RESUMEN!D26="","",RESUMEN!D26)</f>
        <v/>
      </c>
      <c r="E32" s="103"/>
      <c r="F32" s="247">
        <f t="shared" si="4"/>
        <v>0</v>
      </c>
      <c r="G32" s="103"/>
      <c r="H32" s="103"/>
      <c r="I32" s="104">
        <f>IF(H32=$R$2,'SS-SMI'!$H$22,IF(H32=$S$2,'SS-SMI'!$I$22,IF(H32=$T$2,'SS-SMI'!$J$22,0)))</f>
        <v>0</v>
      </c>
      <c r="J32" s="104">
        <f t="shared" si="5"/>
        <v>0</v>
      </c>
      <c r="K32" s="104">
        <f t="shared" si="0"/>
        <v>0</v>
      </c>
      <c r="L32" s="105"/>
      <c r="M32" s="105"/>
      <c r="N32" s="105"/>
      <c r="O32" s="104">
        <f t="shared" si="1"/>
        <v>0</v>
      </c>
      <c r="P32" s="104">
        <f t="shared" si="2"/>
        <v>0</v>
      </c>
      <c r="Q32" s="104">
        <f t="shared" si="6"/>
        <v>0</v>
      </c>
      <c r="R32" s="106">
        <f t="shared" si="7"/>
        <v>0</v>
      </c>
      <c r="S32" s="107">
        <v>0</v>
      </c>
      <c r="T32" s="107">
        <v>0</v>
      </c>
      <c r="U32" s="107"/>
      <c r="V32" s="108">
        <f t="shared" si="3"/>
        <v>0</v>
      </c>
      <c r="W32" s="108">
        <f t="shared" si="8"/>
        <v>0</v>
      </c>
      <c r="X32" s="105"/>
      <c r="Y32" s="109">
        <f t="shared" si="9"/>
        <v>0</v>
      </c>
      <c r="Z32" s="107"/>
      <c r="AA32" s="111"/>
      <c r="AB32" s="114"/>
      <c r="AC32" s="111"/>
      <c r="AD32" s="112">
        <f t="shared" si="10"/>
        <v>0</v>
      </c>
    </row>
    <row r="33" spans="1:30" ht="20.100000000000001" customHeight="1">
      <c r="A33" s="100">
        <f t="shared" si="11"/>
        <v>19</v>
      </c>
      <c r="B33" s="101" t="str">
        <f>IF(RESUMEN!B27="","",RESUMEN!B27)</f>
        <v/>
      </c>
      <c r="C33" s="102" t="str">
        <f>IF(RESUMEN!C27="","",RESUMEN!C27)</f>
        <v/>
      </c>
      <c r="D33" s="101" t="str">
        <f>IF(RESUMEN!D27="","",RESUMEN!D27)</f>
        <v/>
      </c>
      <c r="E33" s="103"/>
      <c r="F33" s="247">
        <f t="shared" si="4"/>
        <v>0</v>
      </c>
      <c r="G33" s="103"/>
      <c r="H33" s="103"/>
      <c r="I33" s="104">
        <f>IF(H33=$R$2,'SS-SMI'!$H$22,IF(H33=$S$2,'SS-SMI'!$I$22,IF(H33=$T$2,'SS-SMI'!$J$22,0)))</f>
        <v>0</v>
      </c>
      <c r="J33" s="104">
        <f t="shared" si="5"/>
        <v>0</v>
      </c>
      <c r="K33" s="104">
        <f t="shared" si="0"/>
        <v>0</v>
      </c>
      <c r="L33" s="105"/>
      <c r="M33" s="105"/>
      <c r="N33" s="105"/>
      <c r="O33" s="104">
        <f t="shared" si="1"/>
        <v>0</v>
      </c>
      <c r="P33" s="104">
        <f t="shared" si="2"/>
        <v>0</v>
      </c>
      <c r="Q33" s="104">
        <f t="shared" si="6"/>
        <v>0</v>
      </c>
      <c r="R33" s="106">
        <f t="shared" si="7"/>
        <v>0</v>
      </c>
      <c r="S33" s="107">
        <v>0</v>
      </c>
      <c r="T33" s="107">
        <v>0</v>
      </c>
      <c r="U33" s="107"/>
      <c r="V33" s="108">
        <f t="shared" si="3"/>
        <v>0</v>
      </c>
      <c r="W33" s="108">
        <f t="shared" si="8"/>
        <v>0</v>
      </c>
      <c r="X33" s="105"/>
      <c r="Y33" s="109">
        <f t="shared" si="9"/>
        <v>0</v>
      </c>
      <c r="Z33" s="107"/>
      <c r="AA33" s="111"/>
      <c r="AB33" s="114"/>
      <c r="AC33" s="111"/>
      <c r="AD33" s="112">
        <f t="shared" si="10"/>
        <v>0</v>
      </c>
    </row>
    <row r="34" spans="1:30" ht="20.100000000000001" customHeight="1">
      <c r="A34" s="100">
        <f t="shared" si="11"/>
        <v>20</v>
      </c>
      <c r="B34" s="101" t="str">
        <f>IF(RESUMEN!B28="","",RESUMEN!B28)</f>
        <v/>
      </c>
      <c r="C34" s="102" t="str">
        <f>IF(RESUMEN!C28="","",RESUMEN!C28)</f>
        <v/>
      </c>
      <c r="D34" s="101" t="str">
        <f>IF(RESUMEN!D28="","",RESUMEN!D28)</f>
        <v/>
      </c>
      <c r="E34" s="103"/>
      <c r="F34" s="247">
        <f t="shared" si="4"/>
        <v>0</v>
      </c>
      <c r="G34" s="103"/>
      <c r="H34" s="103"/>
      <c r="I34" s="104">
        <f>IF(H34=$R$2,'SS-SMI'!$H$22,IF(H34=$S$2,'SS-SMI'!$I$22,IF(H34=$T$2,'SS-SMI'!$J$22,0)))</f>
        <v>0</v>
      </c>
      <c r="J34" s="104">
        <f t="shared" si="5"/>
        <v>0</v>
      </c>
      <c r="K34" s="104">
        <f t="shared" si="0"/>
        <v>0</v>
      </c>
      <c r="L34" s="105"/>
      <c r="M34" s="105"/>
      <c r="N34" s="105"/>
      <c r="O34" s="104">
        <f t="shared" si="1"/>
        <v>0</v>
      </c>
      <c r="P34" s="104">
        <f t="shared" si="2"/>
        <v>0</v>
      </c>
      <c r="Q34" s="104">
        <f t="shared" si="6"/>
        <v>0</v>
      </c>
      <c r="R34" s="106">
        <f t="shared" si="7"/>
        <v>0</v>
      </c>
      <c r="S34" s="107">
        <v>0</v>
      </c>
      <c r="T34" s="107">
        <v>0</v>
      </c>
      <c r="U34" s="107"/>
      <c r="V34" s="108">
        <f t="shared" si="3"/>
        <v>0</v>
      </c>
      <c r="W34" s="108">
        <f t="shared" si="8"/>
        <v>0</v>
      </c>
      <c r="X34" s="105"/>
      <c r="Y34" s="109">
        <f t="shared" si="9"/>
        <v>0</v>
      </c>
      <c r="Z34" s="110"/>
      <c r="AA34" s="111"/>
      <c r="AB34" s="114"/>
      <c r="AC34" s="111"/>
      <c r="AD34" s="112">
        <f t="shared" si="10"/>
        <v>0</v>
      </c>
    </row>
    <row r="35" spans="1:30" ht="20.100000000000001" customHeight="1">
      <c r="A35" s="100">
        <f t="shared" si="11"/>
        <v>21</v>
      </c>
      <c r="B35" s="101" t="str">
        <f>IF(RESUMEN!B29="","",RESUMEN!B29)</f>
        <v/>
      </c>
      <c r="C35" s="102" t="str">
        <f>IF(RESUMEN!C29="","",RESUMEN!C29)</f>
        <v/>
      </c>
      <c r="D35" s="101" t="str">
        <f>IF(RESUMEN!D29="","",RESUMEN!D29)</f>
        <v/>
      </c>
      <c r="E35" s="103"/>
      <c r="F35" s="247">
        <f t="shared" si="4"/>
        <v>0</v>
      </c>
      <c r="G35" s="103"/>
      <c r="H35" s="103"/>
      <c r="I35" s="104">
        <f>IF(H35=$R$2,'SS-SMI'!$H$22,IF(H35=$S$2,'SS-SMI'!$I$22,IF(H35=$T$2,'SS-SMI'!$J$22,0)))</f>
        <v>0</v>
      </c>
      <c r="J35" s="104">
        <f t="shared" si="5"/>
        <v>0</v>
      </c>
      <c r="K35" s="104">
        <f t="shared" si="0"/>
        <v>0</v>
      </c>
      <c r="L35" s="105"/>
      <c r="M35" s="105"/>
      <c r="N35" s="105"/>
      <c r="O35" s="104">
        <f t="shared" si="1"/>
        <v>0</v>
      </c>
      <c r="P35" s="104">
        <f t="shared" si="2"/>
        <v>0</v>
      </c>
      <c r="Q35" s="104">
        <f t="shared" si="6"/>
        <v>0</v>
      </c>
      <c r="R35" s="106">
        <f t="shared" si="7"/>
        <v>0</v>
      </c>
      <c r="S35" s="107">
        <v>0</v>
      </c>
      <c r="T35" s="107">
        <v>0</v>
      </c>
      <c r="U35" s="107"/>
      <c r="V35" s="108">
        <f t="shared" si="3"/>
        <v>0</v>
      </c>
      <c r="W35" s="108">
        <f t="shared" si="8"/>
        <v>0</v>
      </c>
      <c r="X35" s="105"/>
      <c r="Y35" s="109">
        <f t="shared" si="9"/>
        <v>0</v>
      </c>
      <c r="Z35" s="110"/>
      <c r="AA35" s="111"/>
      <c r="AB35" s="114"/>
      <c r="AC35" s="111"/>
      <c r="AD35" s="112">
        <f t="shared" si="10"/>
        <v>0</v>
      </c>
    </row>
    <row r="36" spans="1:30" ht="20.100000000000001" customHeight="1">
      <c r="A36" s="100">
        <f t="shared" si="11"/>
        <v>22</v>
      </c>
      <c r="B36" s="101" t="str">
        <f>IF(RESUMEN!B30="","",RESUMEN!B30)</f>
        <v/>
      </c>
      <c r="C36" s="102" t="str">
        <f>IF(RESUMEN!C30="","",RESUMEN!C30)</f>
        <v/>
      </c>
      <c r="D36" s="101" t="str">
        <f>IF(RESUMEN!D30="","",RESUMEN!D30)</f>
        <v/>
      </c>
      <c r="E36" s="103"/>
      <c r="F36" s="247">
        <f t="shared" si="4"/>
        <v>0</v>
      </c>
      <c r="G36" s="103"/>
      <c r="H36" s="103"/>
      <c r="I36" s="104">
        <f>IF(H36=$R$2,'SS-SMI'!$H$22,IF(H36=$S$2,'SS-SMI'!$I$22,IF(H36=$T$2,'SS-SMI'!$J$22,0)))</f>
        <v>0</v>
      </c>
      <c r="J36" s="104">
        <f t="shared" si="5"/>
        <v>0</v>
      </c>
      <c r="K36" s="104">
        <f t="shared" si="0"/>
        <v>0</v>
      </c>
      <c r="L36" s="105"/>
      <c r="M36" s="105"/>
      <c r="N36" s="105"/>
      <c r="O36" s="104">
        <f t="shared" si="1"/>
        <v>0</v>
      </c>
      <c r="P36" s="104">
        <f t="shared" si="2"/>
        <v>0</v>
      </c>
      <c r="Q36" s="104">
        <f t="shared" si="6"/>
        <v>0</v>
      </c>
      <c r="R36" s="106">
        <f t="shared" si="7"/>
        <v>0</v>
      </c>
      <c r="S36" s="107">
        <v>0</v>
      </c>
      <c r="T36" s="107">
        <v>0</v>
      </c>
      <c r="U36" s="107"/>
      <c r="V36" s="108">
        <f t="shared" si="3"/>
        <v>0</v>
      </c>
      <c r="W36" s="108">
        <f t="shared" si="8"/>
        <v>0</v>
      </c>
      <c r="X36" s="105"/>
      <c r="Y36" s="109">
        <f t="shared" si="9"/>
        <v>0</v>
      </c>
      <c r="Z36" s="110"/>
      <c r="AA36" s="111"/>
      <c r="AB36" s="114"/>
      <c r="AC36" s="111"/>
      <c r="AD36" s="112">
        <f t="shared" si="10"/>
        <v>0</v>
      </c>
    </row>
    <row r="37" spans="1:30" ht="20.100000000000001" customHeight="1">
      <c r="A37" s="100">
        <f t="shared" si="11"/>
        <v>23</v>
      </c>
      <c r="B37" s="101" t="str">
        <f>IF(RESUMEN!B31="","",RESUMEN!B31)</f>
        <v/>
      </c>
      <c r="C37" s="102" t="str">
        <f>IF(RESUMEN!C31="","",RESUMEN!C31)</f>
        <v/>
      </c>
      <c r="D37" s="101" t="str">
        <f>IF(RESUMEN!D31="","",RESUMEN!D31)</f>
        <v/>
      </c>
      <c r="E37" s="103"/>
      <c r="F37" s="247">
        <f t="shared" si="4"/>
        <v>0</v>
      </c>
      <c r="G37" s="103"/>
      <c r="H37" s="103"/>
      <c r="I37" s="104">
        <f>IF(H37=$R$2,'SS-SMI'!$H$22,IF(H37=$S$2,'SS-SMI'!$I$22,IF(H37=$T$2,'SS-SMI'!$J$22,0)))</f>
        <v>0</v>
      </c>
      <c r="J37" s="104">
        <f t="shared" si="5"/>
        <v>0</v>
      </c>
      <c r="K37" s="104">
        <f t="shared" si="0"/>
        <v>0</v>
      </c>
      <c r="L37" s="105"/>
      <c r="M37" s="105"/>
      <c r="N37" s="105"/>
      <c r="O37" s="104">
        <f t="shared" si="1"/>
        <v>0</v>
      </c>
      <c r="P37" s="104">
        <f t="shared" si="2"/>
        <v>0</v>
      </c>
      <c r="Q37" s="104">
        <f t="shared" si="6"/>
        <v>0</v>
      </c>
      <c r="R37" s="106">
        <f t="shared" si="7"/>
        <v>0</v>
      </c>
      <c r="S37" s="107">
        <v>0</v>
      </c>
      <c r="T37" s="107">
        <v>0</v>
      </c>
      <c r="U37" s="107"/>
      <c r="V37" s="108">
        <f t="shared" si="3"/>
        <v>0</v>
      </c>
      <c r="W37" s="108">
        <f t="shared" si="8"/>
        <v>0</v>
      </c>
      <c r="X37" s="105"/>
      <c r="Y37" s="109">
        <f t="shared" si="9"/>
        <v>0</v>
      </c>
      <c r="Z37" s="110"/>
      <c r="AA37" s="111"/>
      <c r="AB37" s="114"/>
      <c r="AC37" s="111"/>
      <c r="AD37" s="112">
        <f t="shared" si="10"/>
        <v>0</v>
      </c>
    </row>
    <row r="38" spans="1:30" ht="20.100000000000001" customHeight="1">
      <c r="A38" s="100">
        <f t="shared" si="11"/>
        <v>24</v>
      </c>
      <c r="B38" s="101" t="str">
        <f>IF(RESUMEN!B32="","",RESUMEN!B32)</f>
        <v/>
      </c>
      <c r="C38" s="102" t="str">
        <f>IF(RESUMEN!C32="","",RESUMEN!C32)</f>
        <v/>
      </c>
      <c r="D38" s="101" t="str">
        <f>IF(RESUMEN!D32="","",RESUMEN!D32)</f>
        <v/>
      </c>
      <c r="E38" s="103"/>
      <c r="F38" s="247">
        <f t="shared" si="4"/>
        <v>0</v>
      </c>
      <c r="G38" s="103"/>
      <c r="H38" s="103"/>
      <c r="I38" s="104">
        <f>IF(H38=$R$2,'SS-SMI'!$H$22,IF(H38=$S$2,'SS-SMI'!$I$22,IF(H38=$T$2,'SS-SMI'!$J$22,0)))</f>
        <v>0</v>
      </c>
      <c r="J38" s="104">
        <f t="shared" si="5"/>
        <v>0</v>
      </c>
      <c r="K38" s="104">
        <f t="shared" si="0"/>
        <v>0</v>
      </c>
      <c r="L38" s="105"/>
      <c r="M38" s="105"/>
      <c r="N38" s="105"/>
      <c r="O38" s="104">
        <f t="shared" si="1"/>
        <v>0</v>
      </c>
      <c r="P38" s="104">
        <f t="shared" si="2"/>
        <v>0</v>
      </c>
      <c r="Q38" s="104">
        <f t="shared" si="6"/>
        <v>0</v>
      </c>
      <c r="R38" s="106">
        <f t="shared" si="7"/>
        <v>0</v>
      </c>
      <c r="S38" s="107">
        <v>0</v>
      </c>
      <c r="T38" s="107">
        <v>0</v>
      </c>
      <c r="U38" s="107"/>
      <c r="V38" s="108">
        <f t="shared" si="3"/>
        <v>0</v>
      </c>
      <c r="W38" s="108">
        <f t="shared" si="8"/>
        <v>0</v>
      </c>
      <c r="X38" s="105"/>
      <c r="Y38" s="109">
        <f t="shared" si="9"/>
        <v>0</v>
      </c>
      <c r="Z38" s="110"/>
      <c r="AA38" s="111"/>
      <c r="AB38" s="114"/>
      <c r="AC38" s="111"/>
      <c r="AD38" s="112">
        <f t="shared" si="10"/>
        <v>0</v>
      </c>
    </row>
    <row r="39" spans="1:30" ht="20.100000000000001" customHeight="1">
      <c r="A39" s="100">
        <f t="shared" si="11"/>
        <v>25</v>
      </c>
      <c r="B39" s="101" t="str">
        <f>IF(RESUMEN!B33="","",RESUMEN!B33)</f>
        <v/>
      </c>
      <c r="C39" s="102" t="str">
        <f>IF(RESUMEN!C33="","",RESUMEN!C33)</f>
        <v/>
      </c>
      <c r="D39" s="101" t="str">
        <f>IF(RESUMEN!D33="","",RESUMEN!D33)</f>
        <v/>
      </c>
      <c r="E39" s="103"/>
      <c r="F39" s="247">
        <f t="shared" si="4"/>
        <v>0</v>
      </c>
      <c r="G39" s="103"/>
      <c r="H39" s="103"/>
      <c r="I39" s="104">
        <f>IF(H39=$R$2,'SS-SMI'!$H$22,IF(H39=$S$2,'SS-SMI'!$I$22,IF(H39=$T$2,'SS-SMI'!$J$22,0)))</f>
        <v>0</v>
      </c>
      <c r="J39" s="104">
        <f t="shared" si="5"/>
        <v>0</v>
      </c>
      <c r="K39" s="104">
        <f t="shared" si="0"/>
        <v>0</v>
      </c>
      <c r="L39" s="105"/>
      <c r="M39" s="105"/>
      <c r="N39" s="105"/>
      <c r="O39" s="104">
        <f t="shared" si="1"/>
        <v>0</v>
      </c>
      <c r="P39" s="104">
        <f t="shared" si="2"/>
        <v>0</v>
      </c>
      <c r="Q39" s="104">
        <f t="shared" si="6"/>
        <v>0</v>
      </c>
      <c r="R39" s="106">
        <f t="shared" si="7"/>
        <v>0</v>
      </c>
      <c r="S39" s="107">
        <v>0</v>
      </c>
      <c r="T39" s="107">
        <v>0</v>
      </c>
      <c r="U39" s="107"/>
      <c r="V39" s="108">
        <f t="shared" si="3"/>
        <v>0</v>
      </c>
      <c r="W39" s="108">
        <f t="shared" si="8"/>
        <v>0</v>
      </c>
      <c r="X39" s="105"/>
      <c r="Y39" s="109">
        <f t="shared" si="9"/>
        <v>0</v>
      </c>
      <c r="Z39" s="110"/>
      <c r="AA39" s="111"/>
      <c r="AB39" s="114"/>
      <c r="AC39" s="111"/>
      <c r="AD39" s="112">
        <f t="shared" si="10"/>
        <v>0</v>
      </c>
    </row>
    <row r="40" spans="1:30" ht="20.100000000000001" customHeight="1">
      <c r="A40" s="100">
        <f t="shared" si="11"/>
        <v>26</v>
      </c>
      <c r="B40" s="101" t="str">
        <f>IF(RESUMEN!B34="","",RESUMEN!B34)</f>
        <v/>
      </c>
      <c r="C40" s="102" t="str">
        <f>IF(RESUMEN!C34="","",RESUMEN!C34)</f>
        <v/>
      </c>
      <c r="D40" s="101" t="str">
        <f>IF(RESUMEN!D34="","",RESUMEN!D34)</f>
        <v/>
      </c>
      <c r="E40" s="103"/>
      <c r="F40" s="247">
        <f t="shared" si="4"/>
        <v>0</v>
      </c>
      <c r="G40" s="103"/>
      <c r="H40" s="103"/>
      <c r="I40" s="104">
        <f>IF(H40=$R$2,'SS-SMI'!$H$22,IF(H40=$S$2,'SS-SMI'!$I$22,IF(H40=$T$2,'SS-SMI'!$J$22,0)))</f>
        <v>0</v>
      </c>
      <c r="J40" s="104">
        <f t="shared" si="5"/>
        <v>0</v>
      </c>
      <c r="K40" s="104">
        <f t="shared" si="0"/>
        <v>0</v>
      </c>
      <c r="L40" s="105"/>
      <c r="M40" s="105"/>
      <c r="N40" s="105"/>
      <c r="O40" s="104">
        <f t="shared" si="1"/>
        <v>0</v>
      </c>
      <c r="P40" s="104">
        <f t="shared" si="2"/>
        <v>0</v>
      </c>
      <c r="Q40" s="104">
        <f t="shared" si="6"/>
        <v>0</v>
      </c>
      <c r="R40" s="106">
        <f t="shared" si="7"/>
        <v>0</v>
      </c>
      <c r="S40" s="107">
        <v>0</v>
      </c>
      <c r="T40" s="107">
        <v>0</v>
      </c>
      <c r="U40" s="107"/>
      <c r="V40" s="108">
        <f t="shared" si="3"/>
        <v>0</v>
      </c>
      <c r="W40" s="108">
        <f t="shared" si="8"/>
        <v>0</v>
      </c>
      <c r="X40" s="105"/>
      <c r="Y40" s="109">
        <f t="shared" si="9"/>
        <v>0</v>
      </c>
      <c r="Z40" s="110"/>
      <c r="AA40" s="111"/>
      <c r="AB40" s="114"/>
      <c r="AC40" s="111"/>
      <c r="AD40" s="112">
        <f t="shared" si="10"/>
        <v>0</v>
      </c>
    </row>
    <row r="41" spans="1:30" ht="20.100000000000001" customHeight="1">
      <c r="A41" s="100">
        <f t="shared" si="11"/>
        <v>27</v>
      </c>
      <c r="B41" s="101" t="str">
        <f>IF(RESUMEN!B35="","",RESUMEN!B35)</f>
        <v/>
      </c>
      <c r="C41" s="102" t="str">
        <f>IF(RESUMEN!C35="","",RESUMEN!C35)</f>
        <v/>
      </c>
      <c r="D41" s="101" t="str">
        <f>IF(RESUMEN!D35="","",RESUMEN!D35)</f>
        <v/>
      </c>
      <c r="E41" s="103"/>
      <c r="F41" s="247">
        <f t="shared" si="4"/>
        <v>0</v>
      </c>
      <c r="G41" s="103"/>
      <c r="H41" s="103"/>
      <c r="I41" s="104">
        <f>IF(H41=$R$2,'SS-SMI'!$H$22,IF(H41=$S$2,'SS-SMI'!$I$22,IF(H41=$T$2,'SS-SMI'!$J$22,0)))</f>
        <v>0</v>
      </c>
      <c r="J41" s="104">
        <f t="shared" si="5"/>
        <v>0</v>
      </c>
      <c r="K41" s="104">
        <f t="shared" si="0"/>
        <v>0</v>
      </c>
      <c r="L41" s="105"/>
      <c r="M41" s="105"/>
      <c r="N41" s="105"/>
      <c r="O41" s="104">
        <f t="shared" si="1"/>
        <v>0</v>
      </c>
      <c r="P41" s="104">
        <f t="shared" si="2"/>
        <v>0</v>
      </c>
      <c r="Q41" s="104">
        <f t="shared" si="6"/>
        <v>0</v>
      </c>
      <c r="R41" s="106">
        <f t="shared" si="7"/>
        <v>0</v>
      </c>
      <c r="S41" s="107">
        <v>0</v>
      </c>
      <c r="T41" s="107">
        <v>0</v>
      </c>
      <c r="U41" s="107"/>
      <c r="V41" s="108">
        <f t="shared" si="3"/>
        <v>0</v>
      </c>
      <c r="W41" s="108">
        <f t="shared" si="8"/>
        <v>0</v>
      </c>
      <c r="X41" s="105"/>
      <c r="Y41" s="109">
        <f t="shared" si="9"/>
        <v>0</v>
      </c>
      <c r="Z41" s="110"/>
      <c r="AA41" s="111"/>
      <c r="AB41" s="114"/>
      <c r="AC41" s="111"/>
      <c r="AD41" s="112">
        <f t="shared" si="10"/>
        <v>0</v>
      </c>
    </row>
    <row r="42" spans="1:30" ht="20.100000000000001" customHeight="1">
      <c r="A42" s="100">
        <f t="shared" si="11"/>
        <v>28</v>
      </c>
      <c r="B42" s="101" t="str">
        <f>IF(RESUMEN!B36="","",RESUMEN!B36)</f>
        <v/>
      </c>
      <c r="C42" s="102" t="str">
        <f>IF(RESUMEN!C36="","",RESUMEN!C36)</f>
        <v/>
      </c>
      <c r="D42" s="101" t="str">
        <f>IF(RESUMEN!D36="","",RESUMEN!D36)</f>
        <v/>
      </c>
      <c r="E42" s="103"/>
      <c r="F42" s="247">
        <f t="shared" si="4"/>
        <v>0</v>
      </c>
      <c r="G42" s="103"/>
      <c r="H42" s="103"/>
      <c r="I42" s="104">
        <f>IF(H42=$R$2,'SS-SMI'!$H$22,IF(H42=$S$2,'SS-SMI'!$I$22,IF(H42=$T$2,'SS-SMI'!$J$22,0)))</f>
        <v>0</v>
      </c>
      <c r="J42" s="104">
        <f t="shared" si="5"/>
        <v>0</v>
      </c>
      <c r="K42" s="104">
        <f t="shared" si="0"/>
        <v>0</v>
      </c>
      <c r="L42" s="105"/>
      <c r="M42" s="105"/>
      <c r="N42" s="105"/>
      <c r="O42" s="104">
        <f t="shared" si="1"/>
        <v>0</v>
      </c>
      <c r="P42" s="104">
        <f t="shared" si="2"/>
        <v>0</v>
      </c>
      <c r="Q42" s="104">
        <f t="shared" si="6"/>
        <v>0</v>
      </c>
      <c r="R42" s="106">
        <f t="shared" si="7"/>
        <v>0</v>
      </c>
      <c r="S42" s="107">
        <v>0</v>
      </c>
      <c r="T42" s="107">
        <v>0</v>
      </c>
      <c r="U42" s="107"/>
      <c r="V42" s="108">
        <f t="shared" si="3"/>
        <v>0</v>
      </c>
      <c r="W42" s="108">
        <f t="shared" si="8"/>
        <v>0</v>
      </c>
      <c r="X42" s="105"/>
      <c r="Y42" s="109">
        <f t="shared" si="9"/>
        <v>0</v>
      </c>
      <c r="Z42" s="110"/>
      <c r="AA42" s="111"/>
      <c r="AB42" s="114"/>
      <c r="AC42" s="111"/>
      <c r="AD42" s="112">
        <f t="shared" si="10"/>
        <v>0</v>
      </c>
    </row>
    <row r="43" spans="1:30" ht="20.100000000000001" customHeight="1">
      <c r="A43" s="100">
        <f t="shared" si="11"/>
        <v>29</v>
      </c>
      <c r="B43" s="101" t="str">
        <f>IF(RESUMEN!B37="","",RESUMEN!B37)</f>
        <v/>
      </c>
      <c r="C43" s="102" t="str">
        <f>IF(RESUMEN!C37="","",RESUMEN!C37)</f>
        <v/>
      </c>
      <c r="D43" s="101" t="str">
        <f>IF(RESUMEN!D37="","",RESUMEN!D37)</f>
        <v/>
      </c>
      <c r="E43" s="103"/>
      <c r="F43" s="247">
        <f t="shared" si="4"/>
        <v>0</v>
      </c>
      <c r="G43" s="103"/>
      <c r="H43" s="103"/>
      <c r="I43" s="104">
        <f>IF(H43=$R$2,'SS-SMI'!$H$22,IF(H43=$S$2,'SS-SMI'!$I$22,IF(H43=$T$2,'SS-SMI'!$J$22,0)))</f>
        <v>0</v>
      </c>
      <c r="J43" s="104">
        <f t="shared" si="5"/>
        <v>0</v>
      </c>
      <c r="K43" s="104">
        <f t="shared" si="0"/>
        <v>0</v>
      </c>
      <c r="L43" s="105"/>
      <c r="M43" s="105"/>
      <c r="N43" s="105"/>
      <c r="O43" s="104">
        <f t="shared" si="1"/>
        <v>0</v>
      </c>
      <c r="P43" s="104">
        <f t="shared" si="2"/>
        <v>0</v>
      </c>
      <c r="Q43" s="104">
        <f t="shared" si="6"/>
        <v>0</v>
      </c>
      <c r="R43" s="106">
        <f t="shared" si="7"/>
        <v>0</v>
      </c>
      <c r="S43" s="107">
        <v>0</v>
      </c>
      <c r="T43" s="107">
        <v>0</v>
      </c>
      <c r="U43" s="107"/>
      <c r="V43" s="108">
        <f t="shared" si="3"/>
        <v>0</v>
      </c>
      <c r="W43" s="108">
        <f t="shared" si="8"/>
        <v>0</v>
      </c>
      <c r="X43" s="105"/>
      <c r="Y43" s="109">
        <f t="shared" si="9"/>
        <v>0</v>
      </c>
      <c r="Z43" s="110"/>
      <c r="AA43" s="111"/>
      <c r="AB43" s="114"/>
      <c r="AC43" s="111"/>
      <c r="AD43" s="112">
        <f t="shared" si="10"/>
        <v>0</v>
      </c>
    </row>
    <row r="44" spans="1:30" ht="20.100000000000001" customHeight="1">
      <c r="A44" s="100">
        <f t="shared" si="11"/>
        <v>30</v>
      </c>
      <c r="B44" s="101" t="str">
        <f>IF(RESUMEN!B38="","",RESUMEN!B38)</f>
        <v/>
      </c>
      <c r="C44" s="102" t="str">
        <f>IF(RESUMEN!C38="","",RESUMEN!C38)</f>
        <v/>
      </c>
      <c r="D44" s="101" t="str">
        <f>IF(RESUMEN!D38="","",RESUMEN!D38)</f>
        <v/>
      </c>
      <c r="E44" s="103"/>
      <c r="F44" s="247">
        <f t="shared" si="4"/>
        <v>0</v>
      </c>
      <c r="G44" s="103"/>
      <c r="H44" s="103"/>
      <c r="I44" s="104">
        <f>IF(H44=$R$2,'SS-SMI'!$H$22,IF(H44=$S$2,'SS-SMI'!$I$22,IF(H44=$T$2,'SS-SMI'!$J$22,0)))</f>
        <v>0</v>
      </c>
      <c r="J44" s="104">
        <f t="shared" si="5"/>
        <v>0</v>
      </c>
      <c r="K44" s="104">
        <f t="shared" si="0"/>
        <v>0</v>
      </c>
      <c r="L44" s="105"/>
      <c r="M44" s="105"/>
      <c r="N44" s="105"/>
      <c r="O44" s="104">
        <f t="shared" si="1"/>
        <v>0</v>
      </c>
      <c r="P44" s="104">
        <f t="shared" si="2"/>
        <v>0</v>
      </c>
      <c r="Q44" s="104">
        <f t="shared" si="6"/>
        <v>0</v>
      </c>
      <c r="R44" s="106">
        <f t="shared" si="7"/>
        <v>0</v>
      </c>
      <c r="S44" s="107">
        <v>0</v>
      </c>
      <c r="T44" s="107">
        <v>0</v>
      </c>
      <c r="U44" s="107"/>
      <c r="V44" s="108">
        <f t="shared" si="3"/>
        <v>0</v>
      </c>
      <c r="W44" s="108">
        <f t="shared" si="8"/>
        <v>0</v>
      </c>
      <c r="X44" s="105"/>
      <c r="Y44" s="109">
        <f t="shared" si="9"/>
        <v>0</v>
      </c>
      <c r="Z44" s="110"/>
      <c r="AA44" s="111"/>
      <c r="AB44" s="114"/>
      <c r="AC44" s="111"/>
      <c r="AD44" s="112">
        <f t="shared" si="10"/>
        <v>0</v>
      </c>
    </row>
    <row r="45" spans="1:30" ht="20.100000000000001" customHeight="1">
      <c r="A45" s="100">
        <f t="shared" si="11"/>
        <v>31</v>
      </c>
      <c r="B45" s="101" t="str">
        <f>IF(RESUMEN!B39="","",RESUMEN!B39)</f>
        <v/>
      </c>
      <c r="C45" s="102" t="str">
        <f>IF(RESUMEN!C39="","",RESUMEN!C39)</f>
        <v/>
      </c>
      <c r="D45" s="101" t="str">
        <f>IF(RESUMEN!D39="","",RESUMEN!D39)</f>
        <v/>
      </c>
      <c r="E45" s="103"/>
      <c r="F45" s="247">
        <f t="shared" si="4"/>
        <v>0</v>
      </c>
      <c r="G45" s="103"/>
      <c r="H45" s="103"/>
      <c r="I45" s="104">
        <f>IF(H45=$R$2,'SS-SMI'!$H$22,IF(H45=$S$2,'SS-SMI'!$I$22,IF(H45=$T$2,'SS-SMI'!$J$22,0)))</f>
        <v>0</v>
      </c>
      <c r="J45" s="104">
        <f t="shared" si="5"/>
        <v>0</v>
      </c>
      <c r="K45" s="104">
        <f t="shared" si="0"/>
        <v>0</v>
      </c>
      <c r="L45" s="105"/>
      <c r="M45" s="105"/>
      <c r="N45" s="105"/>
      <c r="O45" s="104">
        <f t="shared" si="1"/>
        <v>0</v>
      </c>
      <c r="P45" s="104">
        <f t="shared" si="2"/>
        <v>0</v>
      </c>
      <c r="Q45" s="104">
        <f t="shared" si="6"/>
        <v>0</v>
      </c>
      <c r="R45" s="106">
        <f t="shared" si="7"/>
        <v>0</v>
      </c>
      <c r="S45" s="107">
        <v>0</v>
      </c>
      <c r="T45" s="107">
        <v>0</v>
      </c>
      <c r="U45" s="107"/>
      <c r="V45" s="108">
        <f t="shared" si="3"/>
        <v>0</v>
      </c>
      <c r="W45" s="108">
        <f t="shared" si="8"/>
        <v>0</v>
      </c>
      <c r="X45" s="105"/>
      <c r="Y45" s="109">
        <f t="shared" si="9"/>
        <v>0</v>
      </c>
      <c r="Z45" s="110"/>
      <c r="AA45" s="111"/>
      <c r="AB45" s="114"/>
      <c r="AC45" s="111"/>
      <c r="AD45" s="112">
        <f t="shared" si="10"/>
        <v>0</v>
      </c>
    </row>
    <row r="46" spans="1:30" ht="20.100000000000001" customHeight="1">
      <c r="A46" s="100">
        <f t="shared" si="11"/>
        <v>32</v>
      </c>
      <c r="B46" s="101" t="str">
        <f>IF(RESUMEN!B40="","",RESUMEN!B40)</f>
        <v/>
      </c>
      <c r="C46" s="102" t="str">
        <f>IF(RESUMEN!C40="","",RESUMEN!C40)</f>
        <v/>
      </c>
      <c r="D46" s="101" t="str">
        <f>IF(RESUMEN!D40="","",RESUMEN!D40)</f>
        <v/>
      </c>
      <c r="E46" s="103"/>
      <c r="F46" s="247">
        <f t="shared" si="4"/>
        <v>0</v>
      </c>
      <c r="G46" s="103"/>
      <c r="H46" s="103"/>
      <c r="I46" s="104">
        <f>IF(H46=$R$2,'SS-SMI'!$H$22,IF(H46=$S$2,'SS-SMI'!$I$22,IF(H46=$T$2,'SS-SMI'!$J$22,0)))</f>
        <v>0</v>
      </c>
      <c r="J46" s="104">
        <f t="shared" si="5"/>
        <v>0</v>
      </c>
      <c r="K46" s="104">
        <f t="shared" si="0"/>
        <v>0</v>
      </c>
      <c r="L46" s="105"/>
      <c r="M46" s="105"/>
      <c r="N46" s="105"/>
      <c r="O46" s="104">
        <f t="shared" si="1"/>
        <v>0</v>
      </c>
      <c r="P46" s="104">
        <f t="shared" si="2"/>
        <v>0</v>
      </c>
      <c r="Q46" s="104">
        <f t="shared" si="6"/>
        <v>0</v>
      </c>
      <c r="R46" s="106">
        <f t="shared" si="7"/>
        <v>0</v>
      </c>
      <c r="S46" s="107">
        <v>0</v>
      </c>
      <c r="T46" s="107">
        <v>0</v>
      </c>
      <c r="U46" s="107"/>
      <c r="V46" s="108">
        <f t="shared" si="3"/>
        <v>0</v>
      </c>
      <c r="W46" s="108">
        <f t="shared" si="8"/>
        <v>0</v>
      </c>
      <c r="X46" s="105"/>
      <c r="Y46" s="109">
        <f t="shared" si="9"/>
        <v>0</v>
      </c>
      <c r="Z46" s="110"/>
      <c r="AA46" s="111"/>
      <c r="AB46" s="114"/>
      <c r="AC46" s="111"/>
      <c r="AD46" s="112">
        <f t="shared" si="10"/>
        <v>0</v>
      </c>
    </row>
    <row r="47" spans="1:30" ht="20.100000000000001" customHeight="1">
      <c r="A47" s="100">
        <f t="shared" si="11"/>
        <v>33</v>
      </c>
      <c r="B47" s="101" t="str">
        <f>IF(RESUMEN!B41="","",RESUMEN!B41)</f>
        <v/>
      </c>
      <c r="C47" s="102" t="str">
        <f>IF(RESUMEN!C41="","",RESUMEN!C41)</f>
        <v/>
      </c>
      <c r="D47" s="101" t="str">
        <f>IF(RESUMEN!D41="","",RESUMEN!D41)</f>
        <v/>
      </c>
      <c r="E47" s="103"/>
      <c r="F47" s="247">
        <f t="shared" si="4"/>
        <v>0</v>
      </c>
      <c r="G47" s="103"/>
      <c r="H47" s="103"/>
      <c r="I47" s="104">
        <f>IF(H47=$R$2,'SS-SMI'!$H$22,IF(H47=$S$2,'SS-SMI'!$I$22,IF(H47=$T$2,'SS-SMI'!$J$22,0)))</f>
        <v>0</v>
      </c>
      <c r="J47" s="104">
        <f t="shared" si="5"/>
        <v>0</v>
      </c>
      <c r="K47" s="104">
        <f t="shared" si="0"/>
        <v>0</v>
      </c>
      <c r="L47" s="105"/>
      <c r="M47" s="105"/>
      <c r="N47" s="105"/>
      <c r="O47" s="104">
        <f t="shared" ref="O47:O63" si="12">SUM(L47)</f>
        <v>0</v>
      </c>
      <c r="P47" s="104">
        <f t="shared" ref="P47:P63" si="13">SUM(O47-N47)</f>
        <v>0</v>
      </c>
      <c r="Q47" s="104">
        <f t="shared" si="6"/>
        <v>0</v>
      </c>
      <c r="R47" s="106">
        <f t="shared" si="7"/>
        <v>0</v>
      </c>
      <c r="S47" s="107">
        <v>0</v>
      </c>
      <c r="T47" s="107">
        <v>0</v>
      </c>
      <c r="U47" s="107"/>
      <c r="V47" s="108">
        <f t="shared" si="3"/>
        <v>0</v>
      </c>
      <c r="W47" s="108">
        <f t="shared" si="8"/>
        <v>0</v>
      </c>
      <c r="X47" s="105"/>
      <c r="Y47" s="109">
        <f t="shared" si="9"/>
        <v>0</v>
      </c>
      <c r="Z47" s="110"/>
      <c r="AA47" s="111"/>
      <c r="AB47" s="114"/>
      <c r="AC47" s="111"/>
      <c r="AD47" s="112">
        <f t="shared" si="10"/>
        <v>0</v>
      </c>
    </row>
    <row r="48" spans="1:30" ht="20.100000000000001" customHeight="1">
      <c r="A48" s="100">
        <f t="shared" si="11"/>
        <v>34</v>
      </c>
      <c r="B48" s="101" t="str">
        <f>IF(RESUMEN!B42="","",RESUMEN!B42)</f>
        <v/>
      </c>
      <c r="C48" s="102" t="str">
        <f>IF(RESUMEN!C42="","",RESUMEN!C42)</f>
        <v/>
      </c>
      <c r="D48" s="101" t="str">
        <f>IF(RESUMEN!D42="","",RESUMEN!D42)</f>
        <v/>
      </c>
      <c r="E48" s="103"/>
      <c r="F48" s="247">
        <f t="shared" si="4"/>
        <v>0</v>
      </c>
      <c r="G48" s="103"/>
      <c r="H48" s="103"/>
      <c r="I48" s="104">
        <f>IF(H48=$R$2,'SS-SMI'!$H$22,IF(H48=$S$2,'SS-SMI'!$I$22,IF(H48=$T$2,'SS-SMI'!$J$22,0)))</f>
        <v>0</v>
      </c>
      <c r="J48" s="104">
        <f t="shared" si="5"/>
        <v>0</v>
      </c>
      <c r="K48" s="104">
        <f t="shared" si="0"/>
        <v>0</v>
      </c>
      <c r="L48" s="105"/>
      <c r="M48" s="105"/>
      <c r="N48" s="105"/>
      <c r="O48" s="104">
        <f t="shared" si="12"/>
        <v>0</v>
      </c>
      <c r="P48" s="104">
        <f t="shared" si="13"/>
        <v>0</v>
      </c>
      <c r="Q48" s="104">
        <f t="shared" si="6"/>
        <v>0</v>
      </c>
      <c r="R48" s="106">
        <f t="shared" si="7"/>
        <v>0</v>
      </c>
      <c r="S48" s="107">
        <v>0</v>
      </c>
      <c r="T48" s="107">
        <v>0</v>
      </c>
      <c r="U48" s="107"/>
      <c r="V48" s="108">
        <f t="shared" si="3"/>
        <v>0</v>
      </c>
      <c r="W48" s="108">
        <f t="shared" si="8"/>
        <v>0</v>
      </c>
      <c r="X48" s="105"/>
      <c r="Y48" s="109">
        <f t="shared" si="9"/>
        <v>0</v>
      </c>
      <c r="Z48" s="110"/>
      <c r="AA48" s="111"/>
      <c r="AB48" s="114"/>
      <c r="AC48" s="111"/>
      <c r="AD48" s="112">
        <f t="shared" si="10"/>
        <v>0</v>
      </c>
    </row>
    <row r="49" spans="1:30" ht="20.100000000000001" customHeight="1">
      <c r="A49" s="100">
        <f t="shared" si="11"/>
        <v>35</v>
      </c>
      <c r="B49" s="101" t="str">
        <f>IF(RESUMEN!B43="","",RESUMEN!B43)</f>
        <v/>
      </c>
      <c r="C49" s="102" t="str">
        <f>IF(RESUMEN!C43="","",RESUMEN!C43)</f>
        <v/>
      </c>
      <c r="D49" s="101" t="str">
        <f>IF(RESUMEN!D43="","",RESUMEN!D43)</f>
        <v/>
      </c>
      <c r="E49" s="103"/>
      <c r="F49" s="247">
        <f t="shared" si="4"/>
        <v>0</v>
      </c>
      <c r="G49" s="103"/>
      <c r="H49" s="103"/>
      <c r="I49" s="104">
        <f>IF(H49=$R$2,'SS-SMI'!$H$22,IF(H49=$S$2,'SS-SMI'!$I$22,IF(H49=$T$2,'SS-SMI'!$J$22,0)))</f>
        <v>0</v>
      </c>
      <c r="J49" s="104">
        <f t="shared" si="5"/>
        <v>0</v>
      </c>
      <c r="K49" s="104">
        <f t="shared" si="0"/>
        <v>0</v>
      </c>
      <c r="L49" s="105"/>
      <c r="M49" s="105"/>
      <c r="N49" s="105"/>
      <c r="O49" s="104">
        <f t="shared" si="12"/>
        <v>0</v>
      </c>
      <c r="P49" s="104">
        <f t="shared" si="13"/>
        <v>0</v>
      </c>
      <c r="Q49" s="104">
        <f t="shared" si="6"/>
        <v>0</v>
      </c>
      <c r="R49" s="106">
        <f t="shared" si="7"/>
        <v>0</v>
      </c>
      <c r="S49" s="107">
        <v>0</v>
      </c>
      <c r="T49" s="107">
        <v>0</v>
      </c>
      <c r="U49" s="107"/>
      <c r="V49" s="108">
        <f t="shared" si="3"/>
        <v>0</v>
      </c>
      <c r="W49" s="108">
        <f t="shared" si="8"/>
        <v>0</v>
      </c>
      <c r="X49" s="105"/>
      <c r="Y49" s="109">
        <f t="shared" si="9"/>
        <v>0</v>
      </c>
      <c r="Z49" s="110"/>
      <c r="AA49" s="111"/>
      <c r="AB49" s="114"/>
      <c r="AC49" s="111"/>
      <c r="AD49" s="112">
        <f t="shared" si="10"/>
        <v>0</v>
      </c>
    </row>
    <row r="50" spans="1:30" ht="20.100000000000001" customHeight="1">
      <c r="A50" s="100">
        <f t="shared" si="11"/>
        <v>36</v>
      </c>
      <c r="B50" s="101" t="str">
        <f>IF(RESUMEN!B44="","",RESUMEN!B44)</f>
        <v/>
      </c>
      <c r="C50" s="102" t="str">
        <f>IF(RESUMEN!C44="","",RESUMEN!C44)</f>
        <v/>
      </c>
      <c r="D50" s="101" t="str">
        <f>IF(RESUMEN!D44="","",RESUMEN!D44)</f>
        <v/>
      </c>
      <c r="E50" s="103"/>
      <c r="F50" s="247">
        <f t="shared" si="4"/>
        <v>0</v>
      </c>
      <c r="G50" s="103"/>
      <c r="H50" s="103"/>
      <c r="I50" s="104">
        <f>IF(H50=$R$2,'SS-SMI'!$H$22,IF(H50=$S$2,'SS-SMI'!$I$22,IF(H50=$T$2,'SS-SMI'!$J$22,0)))</f>
        <v>0</v>
      </c>
      <c r="J50" s="104">
        <f t="shared" si="5"/>
        <v>0</v>
      </c>
      <c r="K50" s="104">
        <f t="shared" si="0"/>
        <v>0</v>
      </c>
      <c r="L50" s="105"/>
      <c r="M50" s="105"/>
      <c r="N50" s="105"/>
      <c r="O50" s="104">
        <f t="shared" si="12"/>
        <v>0</v>
      </c>
      <c r="P50" s="104">
        <f t="shared" si="13"/>
        <v>0</v>
      </c>
      <c r="Q50" s="104">
        <f t="shared" si="6"/>
        <v>0</v>
      </c>
      <c r="R50" s="106">
        <f t="shared" si="7"/>
        <v>0</v>
      </c>
      <c r="S50" s="107">
        <v>0</v>
      </c>
      <c r="T50" s="107">
        <v>0</v>
      </c>
      <c r="U50" s="107"/>
      <c r="V50" s="108">
        <f t="shared" si="3"/>
        <v>0</v>
      </c>
      <c r="W50" s="108">
        <f t="shared" si="8"/>
        <v>0</v>
      </c>
      <c r="X50" s="105"/>
      <c r="Y50" s="109">
        <f t="shared" si="9"/>
        <v>0</v>
      </c>
      <c r="Z50" s="110"/>
      <c r="AA50" s="111"/>
      <c r="AB50" s="114"/>
      <c r="AC50" s="111"/>
      <c r="AD50" s="112">
        <f t="shared" si="10"/>
        <v>0</v>
      </c>
    </row>
    <row r="51" spans="1:30" ht="20.100000000000001" customHeight="1">
      <c r="A51" s="100">
        <f t="shared" si="11"/>
        <v>37</v>
      </c>
      <c r="B51" s="101" t="str">
        <f>IF(RESUMEN!B45="","",RESUMEN!B45)</f>
        <v/>
      </c>
      <c r="C51" s="102" t="str">
        <f>IF(RESUMEN!C45="","",RESUMEN!C45)</f>
        <v/>
      </c>
      <c r="D51" s="101" t="str">
        <f>IF(RESUMEN!D45="","",RESUMEN!D45)</f>
        <v/>
      </c>
      <c r="E51" s="103"/>
      <c r="F51" s="247">
        <f t="shared" si="4"/>
        <v>0</v>
      </c>
      <c r="G51" s="103"/>
      <c r="H51" s="103"/>
      <c r="I51" s="104">
        <f>IF(H51=$R$2,'SS-SMI'!$H$22,IF(H51=$S$2,'SS-SMI'!$I$22,IF(H51=$T$2,'SS-SMI'!$J$22,0)))</f>
        <v>0</v>
      </c>
      <c r="J51" s="104">
        <f t="shared" si="5"/>
        <v>0</v>
      </c>
      <c r="K51" s="104">
        <f t="shared" si="0"/>
        <v>0</v>
      </c>
      <c r="L51" s="105"/>
      <c r="M51" s="105"/>
      <c r="N51" s="105"/>
      <c r="O51" s="104">
        <f t="shared" si="12"/>
        <v>0</v>
      </c>
      <c r="P51" s="104">
        <f t="shared" si="13"/>
        <v>0</v>
      </c>
      <c r="Q51" s="104">
        <f t="shared" si="6"/>
        <v>0</v>
      </c>
      <c r="R51" s="106">
        <f t="shared" si="7"/>
        <v>0</v>
      </c>
      <c r="S51" s="107">
        <v>0</v>
      </c>
      <c r="T51" s="107">
        <v>0</v>
      </c>
      <c r="U51" s="107"/>
      <c r="V51" s="108">
        <f t="shared" si="3"/>
        <v>0</v>
      </c>
      <c r="W51" s="108">
        <f t="shared" si="8"/>
        <v>0</v>
      </c>
      <c r="X51" s="105"/>
      <c r="Y51" s="109">
        <f t="shared" si="9"/>
        <v>0</v>
      </c>
      <c r="Z51" s="110"/>
      <c r="AA51" s="111"/>
      <c r="AB51" s="114"/>
      <c r="AC51" s="111"/>
      <c r="AD51" s="112">
        <f t="shared" si="10"/>
        <v>0</v>
      </c>
    </row>
    <row r="52" spans="1:30" ht="20.100000000000001" customHeight="1">
      <c r="A52" s="100">
        <f t="shared" si="11"/>
        <v>38</v>
      </c>
      <c r="B52" s="101" t="str">
        <f>IF(RESUMEN!B46="","",RESUMEN!B46)</f>
        <v/>
      </c>
      <c r="C52" s="102" t="str">
        <f>IF(RESUMEN!C46="","",RESUMEN!C46)</f>
        <v/>
      </c>
      <c r="D52" s="101" t="str">
        <f>IF(RESUMEN!D46="","",RESUMEN!D46)</f>
        <v/>
      </c>
      <c r="E52" s="103"/>
      <c r="F52" s="247">
        <f t="shared" si="4"/>
        <v>0</v>
      </c>
      <c r="G52" s="103"/>
      <c r="H52" s="103"/>
      <c r="I52" s="104">
        <f>IF(H52=$R$2,'SS-SMI'!$H$22,IF(H52=$S$2,'SS-SMI'!$I$22,IF(H52=$T$2,'SS-SMI'!$J$22,0)))</f>
        <v>0</v>
      </c>
      <c r="J52" s="104">
        <f t="shared" si="5"/>
        <v>0</v>
      </c>
      <c r="K52" s="104">
        <f t="shared" si="0"/>
        <v>0</v>
      </c>
      <c r="L52" s="105"/>
      <c r="M52" s="105"/>
      <c r="N52" s="105"/>
      <c r="O52" s="104">
        <f t="shared" si="12"/>
        <v>0</v>
      </c>
      <c r="P52" s="104">
        <f t="shared" si="13"/>
        <v>0</v>
      </c>
      <c r="Q52" s="104">
        <f t="shared" si="6"/>
        <v>0</v>
      </c>
      <c r="R52" s="106">
        <f t="shared" si="7"/>
        <v>0</v>
      </c>
      <c r="S52" s="107">
        <v>0</v>
      </c>
      <c r="T52" s="107">
        <v>0</v>
      </c>
      <c r="U52" s="107"/>
      <c r="V52" s="108">
        <f t="shared" si="3"/>
        <v>0</v>
      </c>
      <c r="W52" s="108">
        <f t="shared" si="8"/>
        <v>0</v>
      </c>
      <c r="X52" s="105"/>
      <c r="Y52" s="109">
        <f t="shared" si="9"/>
        <v>0</v>
      </c>
      <c r="Z52" s="110"/>
      <c r="AA52" s="111"/>
      <c r="AB52" s="114"/>
      <c r="AC52" s="111"/>
      <c r="AD52" s="112">
        <f t="shared" si="10"/>
        <v>0</v>
      </c>
    </row>
    <row r="53" spans="1:30" ht="20.100000000000001" customHeight="1">
      <c r="A53" s="100">
        <f t="shared" si="11"/>
        <v>39</v>
      </c>
      <c r="B53" s="101" t="str">
        <f>IF(RESUMEN!B47="","",RESUMEN!B47)</f>
        <v/>
      </c>
      <c r="C53" s="102" t="str">
        <f>IF(RESUMEN!C47="","",RESUMEN!C47)</f>
        <v/>
      </c>
      <c r="D53" s="101" t="str">
        <f>IF(RESUMEN!D47="","",RESUMEN!D47)</f>
        <v/>
      </c>
      <c r="E53" s="103"/>
      <c r="F53" s="247">
        <f t="shared" si="4"/>
        <v>0</v>
      </c>
      <c r="G53" s="103"/>
      <c r="H53" s="103"/>
      <c r="I53" s="104">
        <f>IF(H53=$R$2,'SS-SMI'!$H$22,IF(H53=$S$2,'SS-SMI'!$I$22,IF(H53=$T$2,'SS-SMI'!$J$22,0)))</f>
        <v>0</v>
      </c>
      <c r="J53" s="104">
        <f t="shared" si="5"/>
        <v>0</v>
      </c>
      <c r="K53" s="104">
        <f t="shared" si="0"/>
        <v>0</v>
      </c>
      <c r="L53" s="105"/>
      <c r="M53" s="105"/>
      <c r="N53" s="105"/>
      <c r="O53" s="104">
        <f t="shared" si="12"/>
        <v>0</v>
      </c>
      <c r="P53" s="104">
        <f t="shared" si="13"/>
        <v>0</v>
      </c>
      <c r="Q53" s="104">
        <f t="shared" si="6"/>
        <v>0</v>
      </c>
      <c r="R53" s="106">
        <f t="shared" si="7"/>
        <v>0</v>
      </c>
      <c r="S53" s="107">
        <v>0</v>
      </c>
      <c r="T53" s="107">
        <v>0</v>
      </c>
      <c r="U53" s="107"/>
      <c r="V53" s="108">
        <f t="shared" si="3"/>
        <v>0</v>
      </c>
      <c r="W53" s="108">
        <f t="shared" si="8"/>
        <v>0</v>
      </c>
      <c r="X53" s="105"/>
      <c r="Y53" s="109">
        <f t="shared" si="9"/>
        <v>0</v>
      </c>
      <c r="Z53" s="110"/>
      <c r="AA53" s="111"/>
      <c r="AB53" s="114"/>
      <c r="AC53" s="111"/>
      <c r="AD53" s="112">
        <f t="shared" si="10"/>
        <v>0</v>
      </c>
    </row>
    <row r="54" spans="1:30" ht="20.100000000000001" customHeight="1">
      <c r="A54" s="100">
        <f t="shared" si="11"/>
        <v>40</v>
      </c>
      <c r="B54" s="101" t="str">
        <f>IF(RESUMEN!B48="","",RESUMEN!B48)</f>
        <v/>
      </c>
      <c r="C54" s="102" t="str">
        <f>IF(RESUMEN!C48="","",RESUMEN!C48)</f>
        <v/>
      </c>
      <c r="D54" s="101" t="str">
        <f>IF(RESUMEN!D48="","",RESUMEN!D48)</f>
        <v/>
      </c>
      <c r="E54" s="103"/>
      <c r="F54" s="247">
        <f t="shared" si="4"/>
        <v>0</v>
      </c>
      <c r="G54" s="103"/>
      <c r="H54" s="103"/>
      <c r="I54" s="104">
        <f>IF(H54=$R$2,'SS-SMI'!$H$22,IF(H54=$S$2,'SS-SMI'!$I$22,IF(H54=$T$2,'SS-SMI'!$J$22,0)))</f>
        <v>0</v>
      </c>
      <c r="J54" s="104">
        <f t="shared" si="5"/>
        <v>0</v>
      </c>
      <c r="K54" s="104">
        <f t="shared" si="0"/>
        <v>0</v>
      </c>
      <c r="L54" s="105"/>
      <c r="M54" s="105"/>
      <c r="N54" s="105"/>
      <c r="O54" s="104">
        <f t="shared" si="12"/>
        <v>0</v>
      </c>
      <c r="P54" s="104">
        <f t="shared" si="13"/>
        <v>0</v>
      </c>
      <c r="Q54" s="104">
        <f t="shared" si="6"/>
        <v>0</v>
      </c>
      <c r="R54" s="106">
        <f t="shared" si="7"/>
        <v>0</v>
      </c>
      <c r="S54" s="107">
        <v>0</v>
      </c>
      <c r="T54" s="107">
        <v>0</v>
      </c>
      <c r="U54" s="107"/>
      <c r="V54" s="108">
        <f t="shared" si="3"/>
        <v>0</v>
      </c>
      <c r="W54" s="108">
        <f t="shared" si="8"/>
        <v>0</v>
      </c>
      <c r="X54" s="105"/>
      <c r="Y54" s="109">
        <f t="shared" si="9"/>
        <v>0</v>
      </c>
      <c r="Z54" s="110"/>
      <c r="AA54" s="111"/>
      <c r="AB54" s="114"/>
      <c r="AC54" s="111"/>
      <c r="AD54" s="112">
        <f t="shared" si="10"/>
        <v>0</v>
      </c>
    </row>
    <row r="55" spans="1:30" ht="20.100000000000001" customHeight="1">
      <c r="A55" s="100">
        <f t="shared" si="11"/>
        <v>41</v>
      </c>
      <c r="B55" s="101" t="str">
        <f>IF(RESUMEN!B49="","",RESUMEN!B49)</f>
        <v/>
      </c>
      <c r="C55" s="102" t="str">
        <f>IF(RESUMEN!C49="","",RESUMEN!C49)</f>
        <v/>
      </c>
      <c r="D55" s="101" t="str">
        <f>IF(RESUMEN!D49="","",RESUMEN!D49)</f>
        <v/>
      </c>
      <c r="E55" s="103"/>
      <c r="F55" s="247">
        <f t="shared" si="4"/>
        <v>0</v>
      </c>
      <c r="G55" s="103"/>
      <c r="H55" s="103"/>
      <c r="I55" s="104">
        <f>IF(H55=$R$2,'SS-SMI'!$H$22,IF(H55=$S$2,'SS-SMI'!$I$22,IF(H55=$T$2,'SS-SMI'!$J$22,0)))</f>
        <v>0</v>
      </c>
      <c r="J55" s="104">
        <f t="shared" si="5"/>
        <v>0</v>
      </c>
      <c r="K55" s="104">
        <f t="shared" si="0"/>
        <v>0</v>
      </c>
      <c r="L55" s="105"/>
      <c r="M55" s="105"/>
      <c r="N55" s="105"/>
      <c r="O55" s="104">
        <f t="shared" si="12"/>
        <v>0</v>
      </c>
      <c r="P55" s="104">
        <f t="shared" si="13"/>
        <v>0</v>
      </c>
      <c r="Q55" s="104">
        <f t="shared" si="6"/>
        <v>0</v>
      </c>
      <c r="R55" s="106">
        <f t="shared" si="7"/>
        <v>0</v>
      </c>
      <c r="S55" s="107">
        <v>0</v>
      </c>
      <c r="T55" s="107">
        <v>0</v>
      </c>
      <c r="U55" s="107"/>
      <c r="V55" s="108">
        <f t="shared" si="3"/>
        <v>0</v>
      </c>
      <c r="W55" s="108">
        <f t="shared" si="8"/>
        <v>0</v>
      </c>
      <c r="X55" s="105"/>
      <c r="Y55" s="109">
        <f t="shared" si="9"/>
        <v>0</v>
      </c>
      <c r="Z55" s="110"/>
      <c r="AA55" s="111"/>
      <c r="AB55" s="114"/>
      <c r="AC55" s="111"/>
      <c r="AD55" s="112">
        <f t="shared" si="10"/>
        <v>0</v>
      </c>
    </row>
    <row r="56" spans="1:30" ht="20.100000000000001" customHeight="1">
      <c r="A56" s="100">
        <f t="shared" si="11"/>
        <v>42</v>
      </c>
      <c r="B56" s="101" t="str">
        <f>IF(RESUMEN!B50="","",RESUMEN!B50)</f>
        <v/>
      </c>
      <c r="C56" s="102" t="str">
        <f>IF(RESUMEN!C50="","",RESUMEN!C50)</f>
        <v/>
      </c>
      <c r="D56" s="101" t="str">
        <f>IF(RESUMEN!D50="","",RESUMEN!D50)</f>
        <v/>
      </c>
      <c r="E56" s="103"/>
      <c r="F56" s="247">
        <f t="shared" si="4"/>
        <v>0</v>
      </c>
      <c r="G56" s="103"/>
      <c r="H56" s="103"/>
      <c r="I56" s="104">
        <f>IF(H56=$R$2,'SS-SMI'!$H$22,IF(H56=$S$2,'SS-SMI'!$I$22,IF(H56=$T$2,'SS-SMI'!$J$22,0)))</f>
        <v>0</v>
      </c>
      <c r="J56" s="104">
        <f t="shared" si="5"/>
        <v>0</v>
      </c>
      <c r="K56" s="104">
        <f t="shared" si="0"/>
        <v>0</v>
      </c>
      <c r="L56" s="105"/>
      <c r="M56" s="105"/>
      <c r="N56" s="105"/>
      <c r="O56" s="104">
        <f t="shared" si="12"/>
        <v>0</v>
      </c>
      <c r="P56" s="104">
        <f t="shared" si="13"/>
        <v>0</v>
      </c>
      <c r="Q56" s="104">
        <f t="shared" si="6"/>
        <v>0</v>
      </c>
      <c r="R56" s="106">
        <f t="shared" si="7"/>
        <v>0</v>
      </c>
      <c r="S56" s="107">
        <v>0</v>
      </c>
      <c r="T56" s="107">
        <v>0</v>
      </c>
      <c r="U56" s="107"/>
      <c r="V56" s="108">
        <f t="shared" si="3"/>
        <v>0</v>
      </c>
      <c r="W56" s="108">
        <f t="shared" si="8"/>
        <v>0</v>
      </c>
      <c r="X56" s="105"/>
      <c r="Y56" s="109">
        <f t="shared" si="9"/>
        <v>0</v>
      </c>
      <c r="Z56" s="110"/>
      <c r="AA56" s="111"/>
      <c r="AB56" s="114"/>
      <c r="AC56" s="111"/>
      <c r="AD56" s="112">
        <f t="shared" si="10"/>
        <v>0</v>
      </c>
    </row>
    <row r="57" spans="1:30" ht="20.100000000000001" customHeight="1">
      <c r="A57" s="100">
        <f t="shared" si="11"/>
        <v>43</v>
      </c>
      <c r="B57" s="101" t="str">
        <f>IF(RESUMEN!B51="","",RESUMEN!B51)</f>
        <v/>
      </c>
      <c r="C57" s="102" t="str">
        <f>IF(RESUMEN!C51="","",RESUMEN!C51)</f>
        <v/>
      </c>
      <c r="D57" s="101" t="str">
        <f>IF(RESUMEN!D51="","",RESUMEN!D51)</f>
        <v/>
      </c>
      <c r="E57" s="103"/>
      <c r="F57" s="247">
        <f t="shared" si="4"/>
        <v>0</v>
      </c>
      <c r="G57" s="103"/>
      <c r="H57" s="103"/>
      <c r="I57" s="104">
        <f>IF(H57=$R$2,'SS-SMI'!$H$22,IF(H57=$S$2,'SS-SMI'!$I$22,IF(H57=$T$2,'SS-SMI'!$J$22,0)))</f>
        <v>0</v>
      </c>
      <c r="J57" s="104">
        <f t="shared" si="5"/>
        <v>0</v>
      </c>
      <c r="K57" s="104">
        <f t="shared" si="0"/>
        <v>0</v>
      </c>
      <c r="L57" s="105"/>
      <c r="M57" s="105"/>
      <c r="N57" s="105"/>
      <c r="O57" s="104">
        <f t="shared" si="12"/>
        <v>0</v>
      </c>
      <c r="P57" s="104">
        <f t="shared" si="13"/>
        <v>0</v>
      </c>
      <c r="Q57" s="104">
        <f t="shared" si="6"/>
        <v>0</v>
      </c>
      <c r="R57" s="106">
        <f t="shared" si="7"/>
        <v>0</v>
      </c>
      <c r="S57" s="107">
        <v>0</v>
      </c>
      <c r="T57" s="107">
        <v>0</v>
      </c>
      <c r="U57" s="107"/>
      <c r="V57" s="108">
        <f t="shared" si="3"/>
        <v>0</v>
      </c>
      <c r="W57" s="108">
        <f t="shared" si="8"/>
        <v>0</v>
      </c>
      <c r="X57" s="105"/>
      <c r="Y57" s="109">
        <f t="shared" si="9"/>
        <v>0</v>
      </c>
      <c r="Z57" s="110"/>
      <c r="AA57" s="111"/>
      <c r="AB57" s="114"/>
      <c r="AC57" s="111"/>
      <c r="AD57" s="112">
        <f t="shared" si="10"/>
        <v>0</v>
      </c>
    </row>
    <row r="58" spans="1:30" ht="20.100000000000001" customHeight="1">
      <c r="A58" s="100">
        <f t="shared" si="11"/>
        <v>44</v>
      </c>
      <c r="B58" s="101" t="str">
        <f>IF(RESUMEN!B52="","",RESUMEN!B52)</f>
        <v/>
      </c>
      <c r="C58" s="102" t="str">
        <f>IF(RESUMEN!C52="","",RESUMEN!C52)</f>
        <v/>
      </c>
      <c r="D58" s="101" t="str">
        <f>IF(RESUMEN!D52="","",RESUMEN!D52)</f>
        <v/>
      </c>
      <c r="E58" s="103"/>
      <c r="F58" s="247">
        <f t="shared" si="4"/>
        <v>0</v>
      </c>
      <c r="G58" s="103"/>
      <c r="H58" s="103"/>
      <c r="I58" s="104">
        <f>IF(H58=$R$2,'SS-SMI'!$H$22,IF(H58=$S$2,'SS-SMI'!$I$22,IF(H58=$T$2,'SS-SMI'!$J$22,0)))</f>
        <v>0</v>
      </c>
      <c r="J58" s="104">
        <f t="shared" si="5"/>
        <v>0</v>
      </c>
      <c r="K58" s="104">
        <f t="shared" si="0"/>
        <v>0</v>
      </c>
      <c r="L58" s="105"/>
      <c r="M58" s="105"/>
      <c r="N58" s="105"/>
      <c r="O58" s="104">
        <f t="shared" si="12"/>
        <v>0</v>
      </c>
      <c r="P58" s="104">
        <f t="shared" si="13"/>
        <v>0</v>
      </c>
      <c r="Q58" s="104">
        <f t="shared" si="6"/>
        <v>0</v>
      </c>
      <c r="R58" s="106">
        <f t="shared" si="7"/>
        <v>0</v>
      </c>
      <c r="S58" s="107">
        <v>0</v>
      </c>
      <c r="T58" s="107">
        <v>0</v>
      </c>
      <c r="U58" s="107"/>
      <c r="V58" s="108">
        <f t="shared" si="3"/>
        <v>0</v>
      </c>
      <c r="W58" s="108">
        <f t="shared" si="8"/>
        <v>0</v>
      </c>
      <c r="X58" s="105"/>
      <c r="Y58" s="109">
        <f t="shared" si="9"/>
        <v>0</v>
      </c>
      <c r="Z58" s="110"/>
      <c r="AA58" s="111"/>
      <c r="AB58" s="114"/>
      <c r="AC58" s="111"/>
      <c r="AD58" s="112">
        <f t="shared" si="10"/>
        <v>0</v>
      </c>
    </row>
    <row r="59" spans="1:30" ht="20.100000000000001" customHeight="1">
      <c r="A59" s="100">
        <f t="shared" si="11"/>
        <v>45</v>
      </c>
      <c r="B59" s="101" t="str">
        <f>IF(RESUMEN!B53="","",RESUMEN!B53)</f>
        <v/>
      </c>
      <c r="C59" s="102" t="str">
        <f>IF(RESUMEN!C53="","",RESUMEN!C53)</f>
        <v/>
      </c>
      <c r="D59" s="101" t="str">
        <f>IF(RESUMEN!D53="","",RESUMEN!D53)</f>
        <v/>
      </c>
      <c r="E59" s="103"/>
      <c r="F59" s="247">
        <f t="shared" si="4"/>
        <v>0</v>
      </c>
      <c r="G59" s="103"/>
      <c r="H59" s="103"/>
      <c r="I59" s="104">
        <f>IF(H59=$R$2,'SS-SMI'!$H$22,IF(H59=$S$2,'SS-SMI'!$I$22,IF(H59=$T$2,'SS-SMI'!$J$22,0)))</f>
        <v>0</v>
      </c>
      <c r="J59" s="104">
        <f t="shared" si="5"/>
        <v>0</v>
      </c>
      <c r="K59" s="104">
        <f t="shared" si="0"/>
        <v>0</v>
      </c>
      <c r="L59" s="105"/>
      <c r="M59" s="105"/>
      <c r="N59" s="105"/>
      <c r="O59" s="104">
        <f t="shared" si="12"/>
        <v>0</v>
      </c>
      <c r="P59" s="104">
        <f t="shared" si="13"/>
        <v>0</v>
      </c>
      <c r="Q59" s="104">
        <f t="shared" si="6"/>
        <v>0</v>
      </c>
      <c r="R59" s="106">
        <f t="shared" si="7"/>
        <v>0</v>
      </c>
      <c r="S59" s="107">
        <v>0</v>
      </c>
      <c r="T59" s="107">
        <v>0</v>
      </c>
      <c r="U59" s="107"/>
      <c r="V59" s="108">
        <f t="shared" si="3"/>
        <v>0</v>
      </c>
      <c r="W59" s="108">
        <f t="shared" si="8"/>
        <v>0</v>
      </c>
      <c r="X59" s="105"/>
      <c r="Y59" s="109">
        <f t="shared" si="9"/>
        <v>0</v>
      </c>
      <c r="Z59" s="110"/>
      <c r="AA59" s="111"/>
      <c r="AB59" s="114"/>
      <c r="AC59" s="111"/>
      <c r="AD59" s="112">
        <f t="shared" si="10"/>
        <v>0</v>
      </c>
    </row>
    <row r="60" spans="1:30" ht="20.100000000000001" customHeight="1">
      <c r="A60" s="100">
        <f t="shared" si="11"/>
        <v>46</v>
      </c>
      <c r="B60" s="101" t="str">
        <f>IF(RESUMEN!B54="","",RESUMEN!B54)</f>
        <v/>
      </c>
      <c r="C60" s="102" t="str">
        <f>IF(RESUMEN!C54="","",RESUMEN!C54)</f>
        <v/>
      </c>
      <c r="D60" s="101" t="str">
        <f>IF(RESUMEN!D54="","",RESUMEN!D54)</f>
        <v/>
      </c>
      <c r="E60" s="103"/>
      <c r="F60" s="247">
        <f t="shared" si="4"/>
        <v>0</v>
      </c>
      <c r="G60" s="103"/>
      <c r="H60" s="103"/>
      <c r="I60" s="104">
        <f>IF(H60=$R$2,'SS-SMI'!$H$22,IF(H60=$S$2,'SS-SMI'!$I$22,IF(H60=$T$2,'SS-SMI'!$J$22,0)))</f>
        <v>0</v>
      </c>
      <c r="J60" s="104">
        <f t="shared" si="5"/>
        <v>0</v>
      </c>
      <c r="K60" s="104">
        <f t="shared" si="0"/>
        <v>0</v>
      </c>
      <c r="L60" s="105"/>
      <c r="M60" s="105"/>
      <c r="N60" s="105"/>
      <c r="O60" s="104">
        <f t="shared" si="12"/>
        <v>0</v>
      </c>
      <c r="P60" s="104">
        <f t="shared" si="13"/>
        <v>0</v>
      </c>
      <c r="Q60" s="104">
        <f t="shared" si="6"/>
        <v>0</v>
      </c>
      <c r="R60" s="106">
        <f t="shared" si="7"/>
        <v>0</v>
      </c>
      <c r="S60" s="107">
        <v>0</v>
      </c>
      <c r="T60" s="107">
        <v>0</v>
      </c>
      <c r="U60" s="107"/>
      <c r="V60" s="108">
        <f t="shared" si="3"/>
        <v>0</v>
      </c>
      <c r="W60" s="108">
        <f t="shared" si="8"/>
        <v>0</v>
      </c>
      <c r="X60" s="105"/>
      <c r="Y60" s="109">
        <f t="shared" si="9"/>
        <v>0</v>
      </c>
      <c r="Z60" s="110"/>
      <c r="AA60" s="111"/>
      <c r="AB60" s="114"/>
      <c r="AC60" s="111"/>
      <c r="AD60" s="112">
        <f t="shared" si="10"/>
        <v>0</v>
      </c>
    </row>
    <row r="61" spans="1:30" ht="20.100000000000001" customHeight="1">
      <c r="A61" s="100">
        <f t="shared" si="11"/>
        <v>47</v>
      </c>
      <c r="B61" s="101" t="str">
        <f>IF(RESUMEN!B55="","",RESUMEN!B55)</f>
        <v/>
      </c>
      <c r="C61" s="102" t="str">
        <f>IF(RESUMEN!C55="","",RESUMEN!C55)</f>
        <v/>
      </c>
      <c r="D61" s="101" t="str">
        <f>IF(RESUMEN!D55="","",RESUMEN!D55)</f>
        <v/>
      </c>
      <c r="E61" s="103"/>
      <c r="F61" s="247">
        <f t="shared" si="4"/>
        <v>0</v>
      </c>
      <c r="G61" s="103"/>
      <c r="H61" s="103"/>
      <c r="I61" s="104">
        <f>IF(H61=$R$2,'SS-SMI'!$H$22,IF(H61=$S$2,'SS-SMI'!$I$22,IF(H61=$T$2,'SS-SMI'!$J$22,0)))</f>
        <v>0</v>
      </c>
      <c r="J61" s="104">
        <f t="shared" si="5"/>
        <v>0</v>
      </c>
      <c r="K61" s="104">
        <f t="shared" si="0"/>
        <v>0</v>
      </c>
      <c r="L61" s="105"/>
      <c r="M61" s="105"/>
      <c r="N61" s="105"/>
      <c r="O61" s="104">
        <f t="shared" si="12"/>
        <v>0</v>
      </c>
      <c r="P61" s="104">
        <f t="shared" si="13"/>
        <v>0</v>
      </c>
      <c r="Q61" s="104">
        <f t="shared" si="6"/>
        <v>0</v>
      </c>
      <c r="R61" s="106">
        <f t="shared" si="7"/>
        <v>0</v>
      </c>
      <c r="S61" s="107">
        <v>0</v>
      </c>
      <c r="T61" s="107">
        <v>0</v>
      </c>
      <c r="U61" s="107"/>
      <c r="V61" s="108">
        <f t="shared" si="3"/>
        <v>0</v>
      </c>
      <c r="W61" s="108">
        <f t="shared" si="8"/>
        <v>0</v>
      </c>
      <c r="X61" s="105"/>
      <c r="Y61" s="109">
        <f t="shared" si="9"/>
        <v>0</v>
      </c>
      <c r="Z61" s="110"/>
      <c r="AA61" s="111"/>
      <c r="AB61" s="114"/>
      <c r="AC61" s="111"/>
      <c r="AD61" s="112">
        <f t="shared" si="10"/>
        <v>0</v>
      </c>
    </row>
    <row r="62" spans="1:30" ht="20.100000000000001" customHeight="1">
      <c r="A62" s="100">
        <f t="shared" si="11"/>
        <v>48</v>
      </c>
      <c r="B62" s="101" t="str">
        <f>IF(RESUMEN!B56="","",RESUMEN!B56)</f>
        <v/>
      </c>
      <c r="C62" s="102" t="str">
        <f>IF(RESUMEN!C56="","",RESUMEN!C56)</f>
        <v/>
      </c>
      <c r="D62" s="101" t="str">
        <f>IF(RESUMEN!D56="","",RESUMEN!D56)</f>
        <v/>
      </c>
      <c r="E62" s="103"/>
      <c r="F62" s="247">
        <f t="shared" si="4"/>
        <v>0</v>
      </c>
      <c r="G62" s="103"/>
      <c r="H62" s="103"/>
      <c r="I62" s="104">
        <f>IF(H62=$R$2,'SS-SMI'!$H$22,IF(H62=$S$2,'SS-SMI'!$I$22,IF(H62=$T$2,'SS-SMI'!$J$22,0)))</f>
        <v>0</v>
      </c>
      <c r="J62" s="104">
        <f t="shared" si="5"/>
        <v>0</v>
      </c>
      <c r="K62" s="104">
        <f t="shared" si="0"/>
        <v>0</v>
      </c>
      <c r="L62" s="105"/>
      <c r="M62" s="105"/>
      <c r="N62" s="105"/>
      <c r="O62" s="104">
        <f t="shared" si="12"/>
        <v>0</v>
      </c>
      <c r="P62" s="104">
        <f t="shared" si="13"/>
        <v>0</v>
      </c>
      <c r="Q62" s="104">
        <f t="shared" si="6"/>
        <v>0</v>
      </c>
      <c r="R62" s="106">
        <f t="shared" si="7"/>
        <v>0</v>
      </c>
      <c r="S62" s="107">
        <v>0</v>
      </c>
      <c r="T62" s="107">
        <v>0</v>
      </c>
      <c r="U62" s="107"/>
      <c r="V62" s="108">
        <f t="shared" si="3"/>
        <v>0</v>
      </c>
      <c r="W62" s="108">
        <f t="shared" si="8"/>
        <v>0</v>
      </c>
      <c r="X62" s="105"/>
      <c r="Y62" s="109">
        <f t="shared" si="9"/>
        <v>0</v>
      </c>
      <c r="Z62" s="110"/>
      <c r="AA62" s="111"/>
      <c r="AB62" s="114"/>
      <c r="AC62" s="111"/>
      <c r="AD62" s="112">
        <f t="shared" si="10"/>
        <v>0</v>
      </c>
    </row>
    <row r="63" spans="1:30" ht="20.100000000000001" customHeight="1">
      <c r="A63" s="100">
        <f t="shared" si="11"/>
        <v>49</v>
      </c>
      <c r="B63" s="101" t="str">
        <f>IF(RESUMEN!B57="","",RESUMEN!B57)</f>
        <v/>
      </c>
      <c r="C63" s="102" t="str">
        <f>IF(RESUMEN!C57="","",RESUMEN!C57)</f>
        <v/>
      </c>
      <c r="D63" s="101" t="str">
        <f>IF(RESUMEN!D57="","",RESUMEN!D57)</f>
        <v/>
      </c>
      <c r="E63" s="103"/>
      <c r="F63" s="247">
        <f t="shared" si="4"/>
        <v>0</v>
      </c>
      <c r="G63" s="103"/>
      <c r="H63" s="103"/>
      <c r="I63" s="104">
        <f>IF(H63=$R$2,'SS-SMI'!$H$22,IF(H63=$S$2,'SS-SMI'!$I$22,IF(H63=$T$2,'SS-SMI'!$J$22,0)))</f>
        <v>0</v>
      </c>
      <c r="J63" s="104">
        <f t="shared" si="5"/>
        <v>0</v>
      </c>
      <c r="K63" s="104">
        <f t="shared" si="0"/>
        <v>0</v>
      </c>
      <c r="L63" s="105"/>
      <c r="M63" s="105"/>
      <c r="N63" s="105"/>
      <c r="O63" s="104">
        <f t="shared" si="12"/>
        <v>0</v>
      </c>
      <c r="P63" s="104">
        <f t="shared" si="13"/>
        <v>0</v>
      </c>
      <c r="Q63" s="104">
        <f t="shared" si="6"/>
        <v>0</v>
      </c>
      <c r="R63" s="106">
        <f t="shared" si="7"/>
        <v>0</v>
      </c>
      <c r="S63" s="107">
        <v>0</v>
      </c>
      <c r="T63" s="107">
        <v>0</v>
      </c>
      <c r="U63" s="107"/>
      <c r="V63" s="108">
        <f t="shared" si="3"/>
        <v>0</v>
      </c>
      <c r="W63" s="108">
        <f t="shared" si="8"/>
        <v>0</v>
      </c>
      <c r="X63" s="105"/>
      <c r="Y63" s="109">
        <f t="shared" si="9"/>
        <v>0</v>
      </c>
      <c r="Z63" s="110"/>
      <c r="AA63" s="111"/>
      <c r="AB63" s="114"/>
      <c r="AC63" s="111"/>
      <c r="AD63" s="112">
        <f t="shared" si="10"/>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4">SUM(O15:O63)</f>
        <v>0</v>
      </c>
      <c r="P64" s="117">
        <f t="shared" si="14"/>
        <v>0</v>
      </c>
      <c r="Q64" s="117">
        <f t="shared" si="14"/>
        <v>0</v>
      </c>
      <c r="R64" s="117">
        <f t="shared" si="14"/>
        <v>0</v>
      </c>
      <c r="S64" s="117">
        <f t="shared" si="14"/>
        <v>0</v>
      </c>
      <c r="T64" s="117">
        <f t="shared" si="14"/>
        <v>0</v>
      </c>
      <c r="U64" s="117">
        <f t="shared" si="14"/>
        <v>0</v>
      </c>
      <c r="V64" s="118">
        <f t="shared" si="14"/>
        <v>0</v>
      </c>
      <c r="W64" s="118">
        <f t="shared" si="14"/>
        <v>0</v>
      </c>
      <c r="X64" s="117">
        <f t="shared" si="14"/>
        <v>0</v>
      </c>
      <c r="Y64" s="118">
        <f t="shared" si="14"/>
        <v>0</v>
      </c>
      <c r="Z64" s="119">
        <f t="shared" si="14"/>
        <v>0</v>
      </c>
      <c r="AA64" s="121"/>
      <c r="AB64" s="121"/>
      <c r="AC64" s="121"/>
      <c r="AD64" s="122">
        <f>SUM(AD15:AD63)</f>
        <v>0</v>
      </c>
    </row>
  </sheetData>
  <sheetProtection algorithmName="SHA-512" hashValue="RHQyv/hTsQtaQ3SqS8v9p2CgRGeWsfjpnYFUs4CAaSVTn8iv/ihTGQnQ7VBmzw63LZin2Gs+avZLLCsBAmyDAg==" saltValue="i3aHG5fai2RpHdmKbsrItw=="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19" priority="1" stopIfTrue="1" operator="equal">
      <formula>"x"</formula>
    </cfRule>
  </conditionalFormatting>
  <conditionalFormatting sqref="H13:I13 L13">
    <cfRule type="expression" dxfId="18" priority="2" stopIfTrue="1">
      <formula>NOT(ISERROR(SEARCH("OJO",H13)))</formula>
    </cfRule>
  </conditionalFormatting>
  <dataValidations xWindow="47514" yWindow="36998"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42578125" customWidth="1"/>
    <col min="19" max="19" width="15.140625" customWidth="1"/>
    <col min="20" max="20" width="12.5703125" bestFit="1" customWidth="1"/>
    <col min="21" max="21" width="0.140625" customWidth="1"/>
    <col min="23" max="24" width="12.85546875" customWidth="1"/>
    <col min="25" max="25" width="12.7109375" customWidth="1"/>
    <col min="28" max="28" width="14.28515625" customWidth="1"/>
    <col min="29" max="29" width="35.8554687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71.2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4">IF(G16&gt;E16, "error",E16-G16)</f>
        <v>0</v>
      </c>
      <c r="G16" s="103"/>
      <c r="H16" s="103"/>
      <c r="I16" s="104">
        <f>IF(H16=$R$2,'SS-SMI'!$H$22,IF(H16=$S$2,'SS-SMI'!$I$22,IF(H16=$T$2,'SS-SMI'!$J$22,0)))</f>
        <v>0</v>
      </c>
      <c r="J16" s="104">
        <f t="shared" ref="J16:J63" si="5">SUM(I16*E16)</f>
        <v>0</v>
      </c>
      <c r="K16" s="104">
        <f t="shared" si="0"/>
        <v>0</v>
      </c>
      <c r="L16" s="105"/>
      <c r="M16" s="105"/>
      <c r="N16" s="105"/>
      <c r="O16" s="104">
        <f t="shared" si="1"/>
        <v>0</v>
      </c>
      <c r="P16" s="104">
        <f t="shared" si="2"/>
        <v>0</v>
      </c>
      <c r="Q16" s="104">
        <f t="shared" ref="Q16:Q63" si="6">IF(E16="",0,IF(H16=$R$2,$R$10*F16/E16,IF(H16=$S$2,$S$10*F16/E16,IF(H16=$T$2,$T$10*F16/E16,0))))</f>
        <v>0</v>
      </c>
      <c r="R16" s="106">
        <f t="shared" ref="R16:R63" si="7">IF(E16="",0,IF(H16=$R$2,$R$10*G16/E16,IF(H16=$S$2,$S$10*G16/E16,IF(H16=$T$2,$T$10*G16/E16,0))))</f>
        <v>0</v>
      </c>
      <c r="S16" s="107">
        <v>0</v>
      </c>
      <c r="T16" s="107">
        <v>0</v>
      </c>
      <c r="U16" s="107"/>
      <c r="V16" s="108">
        <f t="shared" si="3"/>
        <v>0</v>
      </c>
      <c r="W16" s="108">
        <f t="shared" ref="W16:W63" si="8">P16+Q16+R16-S16-T16</f>
        <v>0</v>
      </c>
      <c r="X16" s="105"/>
      <c r="Y16" s="109">
        <f t="shared" ref="Y16:Y63" si="9">IF(X16&lt;&gt;0,SUM((P16-S16-T16+R16+Q16)+X16),W16)</f>
        <v>0</v>
      </c>
      <c r="Z16" s="110"/>
      <c r="AA16" s="111"/>
      <c r="AB16" s="114"/>
      <c r="AC16" s="111"/>
      <c r="AD16" s="112">
        <f t="shared" ref="AD16:AD63" si="10">IF((Y16&gt;V16),0,(V16-Y16))</f>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4"/>
        <v>0</v>
      </c>
      <c r="G17" s="103"/>
      <c r="H17" s="103"/>
      <c r="I17" s="104">
        <f>IF(H17=$R$2,'SS-SMI'!$H$22,IF(H17=$S$2,'SS-SMI'!$I$22,IF(H17=$T$2,'SS-SMI'!$J$22,0)))</f>
        <v>0</v>
      </c>
      <c r="J17" s="104">
        <f t="shared" si="5"/>
        <v>0</v>
      </c>
      <c r="K17" s="104">
        <f t="shared" si="0"/>
        <v>0</v>
      </c>
      <c r="L17" s="105"/>
      <c r="M17" s="105"/>
      <c r="N17" s="105"/>
      <c r="O17" s="104">
        <f t="shared" si="1"/>
        <v>0</v>
      </c>
      <c r="P17" s="104">
        <f t="shared" si="2"/>
        <v>0</v>
      </c>
      <c r="Q17" s="104">
        <f t="shared" si="6"/>
        <v>0</v>
      </c>
      <c r="R17" s="106">
        <f t="shared" si="7"/>
        <v>0</v>
      </c>
      <c r="S17" s="107">
        <v>0</v>
      </c>
      <c r="T17" s="107">
        <v>0</v>
      </c>
      <c r="U17" s="107"/>
      <c r="V17" s="108">
        <f t="shared" si="3"/>
        <v>0</v>
      </c>
      <c r="W17" s="108">
        <f t="shared" si="8"/>
        <v>0</v>
      </c>
      <c r="X17" s="105"/>
      <c r="Y17" s="109">
        <f t="shared" si="9"/>
        <v>0</v>
      </c>
      <c r="Z17" s="110"/>
      <c r="AA17" s="111"/>
      <c r="AB17" s="114"/>
      <c r="AC17" s="111"/>
      <c r="AD17" s="112">
        <f t="shared" si="10"/>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4"/>
        <v>0</v>
      </c>
      <c r="G18" s="103"/>
      <c r="H18" s="103"/>
      <c r="I18" s="104">
        <f>IF(H18=$R$2,'SS-SMI'!$H$22,IF(H18=$S$2,'SS-SMI'!$I$22,IF(H18=$T$2,'SS-SMI'!$J$22,0)))</f>
        <v>0</v>
      </c>
      <c r="J18" s="104">
        <f t="shared" si="5"/>
        <v>0</v>
      </c>
      <c r="K18" s="104">
        <f t="shared" si="0"/>
        <v>0</v>
      </c>
      <c r="L18" s="105"/>
      <c r="M18" s="105"/>
      <c r="N18" s="105"/>
      <c r="O18" s="104">
        <f t="shared" si="1"/>
        <v>0</v>
      </c>
      <c r="P18" s="104">
        <f t="shared" si="2"/>
        <v>0</v>
      </c>
      <c r="Q18" s="104">
        <f t="shared" si="6"/>
        <v>0</v>
      </c>
      <c r="R18" s="106">
        <f t="shared" si="7"/>
        <v>0</v>
      </c>
      <c r="S18" s="107">
        <v>0</v>
      </c>
      <c r="T18" s="107">
        <v>0</v>
      </c>
      <c r="U18" s="107"/>
      <c r="V18" s="108">
        <f t="shared" si="3"/>
        <v>0</v>
      </c>
      <c r="W18" s="108">
        <f t="shared" si="8"/>
        <v>0</v>
      </c>
      <c r="X18" s="105"/>
      <c r="Y18" s="109">
        <f t="shared" si="9"/>
        <v>0</v>
      </c>
      <c r="Z18" s="110"/>
      <c r="AA18" s="111"/>
      <c r="AB18" s="114"/>
      <c r="AC18" s="111"/>
      <c r="AD18" s="112">
        <f t="shared" si="10"/>
        <v>0</v>
      </c>
    </row>
    <row r="19" spans="1:33" ht="20.100000000000001" customHeight="1">
      <c r="A19" s="100">
        <f t="shared" si="11"/>
        <v>5</v>
      </c>
      <c r="B19" s="101" t="str">
        <f>IF(RESUMEN!B13="","",RESUMEN!B13)</f>
        <v/>
      </c>
      <c r="C19" s="102" t="str">
        <f>IF(RESUMEN!C13="","",RESUMEN!C13)</f>
        <v/>
      </c>
      <c r="D19" s="101" t="str">
        <f>IF(RESUMEN!D13="","",RESUMEN!D13)</f>
        <v/>
      </c>
      <c r="E19" s="103"/>
      <c r="F19" s="247">
        <f t="shared" si="4"/>
        <v>0</v>
      </c>
      <c r="G19" s="103"/>
      <c r="H19" s="103"/>
      <c r="I19" s="104">
        <f>IF(H19=$R$2,'SS-SMI'!$H$22,IF(H19=$S$2,'SS-SMI'!$I$22,IF(H19=$T$2,'SS-SMI'!$J$22,0)))</f>
        <v>0</v>
      </c>
      <c r="J19" s="104">
        <f t="shared" si="5"/>
        <v>0</v>
      </c>
      <c r="K19" s="104">
        <f t="shared" si="0"/>
        <v>0</v>
      </c>
      <c r="L19" s="105"/>
      <c r="M19" s="105"/>
      <c r="N19" s="105"/>
      <c r="O19" s="104">
        <f t="shared" si="1"/>
        <v>0</v>
      </c>
      <c r="P19" s="104">
        <f t="shared" si="2"/>
        <v>0</v>
      </c>
      <c r="Q19" s="104">
        <f t="shared" si="6"/>
        <v>0</v>
      </c>
      <c r="R19" s="106">
        <f t="shared" si="7"/>
        <v>0</v>
      </c>
      <c r="S19" s="107">
        <v>0</v>
      </c>
      <c r="T19" s="107">
        <v>0</v>
      </c>
      <c r="U19" s="107"/>
      <c r="V19" s="108">
        <f t="shared" si="3"/>
        <v>0</v>
      </c>
      <c r="W19" s="108">
        <f t="shared" si="8"/>
        <v>0</v>
      </c>
      <c r="X19" s="105"/>
      <c r="Y19" s="109">
        <f t="shared" si="9"/>
        <v>0</v>
      </c>
      <c r="Z19" s="110"/>
      <c r="AA19" s="111"/>
      <c r="AB19" s="114"/>
      <c r="AC19" s="111"/>
      <c r="AD19" s="112">
        <f t="shared" si="10"/>
        <v>0</v>
      </c>
    </row>
    <row r="20" spans="1:33" ht="20.100000000000001" customHeight="1">
      <c r="A20" s="100">
        <f t="shared" si="11"/>
        <v>6</v>
      </c>
      <c r="B20" s="101" t="str">
        <f>IF(RESUMEN!B14="","",RESUMEN!B14)</f>
        <v/>
      </c>
      <c r="C20" s="102" t="str">
        <f>IF(RESUMEN!C14="","",RESUMEN!C14)</f>
        <v/>
      </c>
      <c r="D20" s="101" t="str">
        <f>IF(RESUMEN!D14="","",RESUMEN!D14)</f>
        <v/>
      </c>
      <c r="E20" s="103"/>
      <c r="F20" s="247">
        <f t="shared" si="4"/>
        <v>0</v>
      </c>
      <c r="G20" s="103"/>
      <c r="H20" s="103"/>
      <c r="I20" s="104">
        <f>IF(H20=$R$2,'SS-SMI'!$H$22,IF(H20=$S$2,'SS-SMI'!$I$22,IF(H20=$T$2,'SS-SMI'!$J$22,0)))</f>
        <v>0</v>
      </c>
      <c r="J20" s="104">
        <f t="shared" si="5"/>
        <v>0</v>
      </c>
      <c r="K20" s="104">
        <f t="shared" si="0"/>
        <v>0</v>
      </c>
      <c r="L20" s="105"/>
      <c r="M20" s="105"/>
      <c r="N20" s="105"/>
      <c r="O20" s="104">
        <f t="shared" si="1"/>
        <v>0</v>
      </c>
      <c r="P20" s="104">
        <f t="shared" si="2"/>
        <v>0</v>
      </c>
      <c r="Q20" s="104">
        <f t="shared" si="6"/>
        <v>0</v>
      </c>
      <c r="R20" s="106">
        <f t="shared" si="7"/>
        <v>0</v>
      </c>
      <c r="S20" s="107">
        <v>0</v>
      </c>
      <c r="T20" s="107">
        <v>0</v>
      </c>
      <c r="U20" s="107"/>
      <c r="V20" s="108">
        <f t="shared" si="3"/>
        <v>0</v>
      </c>
      <c r="W20" s="108">
        <f t="shared" si="8"/>
        <v>0</v>
      </c>
      <c r="X20" s="105"/>
      <c r="Y20" s="109">
        <f t="shared" si="9"/>
        <v>0</v>
      </c>
      <c r="Z20" s="110"/>
      <c r="AA20" s="111"/>
      <c r="AB20" s="114"/>
      <c r="AC20" s="111"/>
      <c r="AD20" s="112">
        <f t="shared" si="10"/>
        <v>0</v>
      </c>
    </row>
    <row r="21" spans="1:33" ht="20.100000000000001" customHeight="1">
      <c r="A21" s="100">
        <f t="shared" si="11"/>
        <v>7</v>
      </c>
      <c r="B21" s="101" t="str">
        <f>IF(RESUMEN!B15="","",RESUMEN!B15)</f>
        <v/>
      </c>
      <c r="C21" s="102" t="str">
        <f>IF(RESUMEN!C15="","",RESUMEN!C15)</f>
        <v/>
      </c>
      <c r="D21" s="101" t="str">
        <f>IF(RESUMEN!D15="","",RESUMEN!D15)</f>
        <v/>
      </c>
      <c r="E21" s="103"/>
      <c r="F21" s="247">
        <f t="shared" si="4"/>
        <v>0</v>
      </c>
      <c r="G21" s="103"/>
      <c r="H21" s="103"/>
      <c r="I21" s="104">
        <f>IF(H21=$R$2,'SS-SMI'!$H$22,IF(H21=$S$2,'SS-SMI'!$I$22,IF(H21=$T$2,'SS-SMI'!$J$22,0)))</f>
        <v>0</v>
      </c>
      <c r="J21" s="104">
        <f t="shared" si="5"/>
        <v>0</v>
      </c>
      <c r="K21" s="104">
        <f t="shared" si="0"/>
        <v>0</v>
      </c>
      <c r="L21" s="105"/>
      <c r="M21" s="105"/>
      <c r="N21" s="105"/>
      <c r="O21" s="104">
        <f t="shared" si="1"/>
        <v>0</v>
      </c>
      <c r="P21" s="104">
        <f t="shared" si="2"/>
        <v>0</v>
      </c>
      <c r="Q21" s="104">
        <f t="shared" si="6"/>
        <v>0</v>
      </c>
      <c r="R21" s="106">
        <f t="shared" si="7"/>
        <v>0</v>
      </c>
      <c r="S21" s="107">
        <v>0</v>
      </c>
      <c r="T21" s="107">
        <v>0</v>
      </c>
      <c r="U21" s="107"/>
      <c r="V21" s="108">
        <f t="shared" si="3"/>
        <v>0</v>
      </c>
      <c r="W21" s="108">
        <f t="shared" si="8"/>
        <v>0</v>
      </c>
      <c r="X21" s="105"/>
      <c r="Y21" s="109">
        <f t="shared" si="9"/>
        <v>0</v>
      </c>
      <c r="Z21" s="110"/>
      <c r="AA21" s="111"/>
      <c r="AB21" s="114"/>
      <c r="AC21" s="111"/>
      <c r="AD21" s="112">
        <f t="shared" si="10"/>
        <v>0</v>
      </c>
    </row>
    <row r="22" spans="1:33" ht="20.100000000000001" customHeight="1">
      <c r="A22" s="100">
        <f t="shared" si="11"/>
        <v>8</v>
      </c>
      <c r="B22" s="101" t="str">
        <f>IF(RESUMEN!B16="","",RESUMEN!B16)</f>
        <v/>
      </c>
      <c r="C22" s="102" t="str">
        <f>IF(RESUMEN!C16="","",RESUMEN!C16)</f>
        <v/>
      </c>
      <c r="D22" s="101" t="str">
        <f>IF(RESUMEN!D16="","",RESUMEN!D16)</f>
        <v/>
      </c>
      <c r="E22" s="103"/>
      <c r="F22" s="247">
        <f t="shared" si="4"/>
        <v>0</v>
      </c>
      <c r="G22" s="103"/>
      <c r="H22" s="103"/>
      <c r="I22" s="104">
        <f>IF(H22=$R$2,'SS-SMI'!$H$22,IF(H22=$S$2,'SS-SMI'!$I$22,IF(H22=$T$2,'SS-SMI'!$J$22,0)))</f>
        <v>0</v>
      </c>
      <c r="J22" s="104">
        <f t="shared" si="5"/>
        <v>0</v>
      </c>
      <c r="K22" s="104">
        <f t="shared" si="0"/>
        <v>0</v>
      </c>
      <c r="L22" s="105"/>
      <c r="M22" s="105"/>
      <c r="N22" s="105"/>
      <c r="O22" s="104">
        <f t="shared" si="1"/>
        <v>0</v>
      </c>
      <c r="P22" s="104">
        <f t="shared" si="2"/>
        <v>0</v>
      </c>
      <c r="Q22" s="104">
        <f t="shared" si="6"/>
        <v>0</v>
      </c>
      <c r="R22" s="106">
        <f t="shared" si="7"/>
        <v>0</v>
      </c>
      <c r="S22" s="107">
        <v>0</v>
      </c>
      <c r="T22" s="107">
        <v>0</v>
      </c>
      <c r="U22" s="107"/>
      <c r="V22" s="108">
        <f t="shared" si="3"/>
        <v>0</v>
      </c>
      <c r="W22" s="108">
        <f t="shared" si="8"/>
        <v>0</v>
      </c>
      <c r="X22" s="105"/>
      <c r="Y22" s="109">
        <f t="shared" si="9"/>
        <v>0</v>
      </c>
      <c r="Z22" s="110"/>
      <c r="AA22" s="111"/>
      <c r="AB22" s="114"/>
      <c r="AC22" s="111"/>
      <c r="AD22" s="112">
        <f t="shared" si="10"/>
        <v>0</v>
      </c>
    </row>
    <row r="23" spans="1:33" ht="20.100000000000001" customHeight="1">
      <c r="A23" s="100">
        <f t="shared" si="11"/>
        <v>9</v>
      </c>
      <c r="B23" s="101" t="str">
        <f>IF(RESUMEN!B17="","",RESUMEN!B17)</f>
        <v/>
      </c>
      <c r="C23" s="102" t="str">
        <f>IF(RESUMEN!C17="","",RESUMEN!C17)</f>
        <v/>
      </c>
      <c r="D23" s="101" t="str">
        <f>IF(RESUMEN!D17="","",RESUMEN!D17)</f>
        <v/>
      </c>
      <c r="E23" s="103"/>
      <c r="F23" s="247">
        <f t="shared" si="4"/>
        <v>0</v>
      </c>
      <c r="G23" s="103"/>
      <c r="H23" s="103"/>
      <c r="I23" s="104">
        <f>IF(H23=$R$2,'SS-SMI'!$H$22,IF(H23=$S$2,'SS-SMI'!$I$22,IF(H23=$T$2,'SS-SMI'!$J$22,0)))</f>
        <v>0</v>
      </c>
      <c r="J23" s="104">
        <f t="shared" si="5"/>
        <v>0</v>
      </c>
      <c r="K23" s="104">
        <f t="shared" si="0"/>
        <v>0</v>
      </c>
      <c r="L23" s="105"/>
      <c r="M23" s="105"/>
      <c r="N23" s="105"/>
      <c r="O23" s="104">
        <f t="shared" si="1"/>
        <v>0</v>
      </c>
      <c r="P23" s="104">
        <f t="shared" si="2"/>
        <v>0</v>
      </c>
      <c r="Q23" s="104">
        <f t="shared" si="6"/>
        <v>0</v>
      </c>
      <c r="R23" s="106">
        <f t="shared" si="7"/>
        <v>0</v>
      </c>
      <c r="S23" s="107">
        <v>0</v>
      </c>
      <c r="T23" s="107">
        <v>0</v>
      </c>
      <c r="U23" s="107"/>
      <c r="V23" s="108">
        <f t="shared" si="3"/>
        <v>0</v>
      </c>
      <c r="W23" s="108">
        <f t="shared" si="8"/>
        <v>0</v>
      </c>
      <c r="X23" s="105"/>
      <c r="Y23" s="109">
        <f t="shared" si="9"/>
        <v>0</v>
      </c>
      <c r="Z23" s="110"/>
      <c r="AA23" s="111"/>
      <c r="AB23" s="114"/>
      <c r="AC23" s="111"/>
      <c r="AD23" s="112">
        <f t="shared" si="10"/>
        <v>0</v>
      </c>
    </row>
    <row r="24" spans="1:33" ht="20.100000000000001" customHeight="1">
      <c r="A24" s="100">
        <f t="shared" si="11"/>
        <v>10</v>
      </c>
      <c r="B24" s="101" t="str">
        <f>IF(RESUMEN!B18="","",RESUMEN!B18)</f>
        <v/>
      </c>
      <c r="C24" s="102" t="str">
        <f>IF(RESUMEN!C18="","",RESUMEN!C18)</f>
        <v/>
      </c>
      <c r="D24" s="101" t="str">
        <f>IF(RESUMEN!D18="","",RESUMEN!D18)</f>
        <v/>
      </c>
      <c r="E24" s="103"/>
      <c r="F24" s="247">
        <f t="shared" si="4"/>
        <v>0</v>
      </c>
      <c r="G24" s="103"/>
      <c r="H24" s="103"/>
      <c r="I24" s="104">
        <f>IF(H24=$R$2,'SS-SMI'!$H$22,IF(H24=$S$2,'SS-SMI'!$I$22,IF(H24=$T$2,'SS-SMI'!$J$22,0)))</f>
        <v>0</v>
      </c>
      <c r="J24" s="104">
        <f t="shared" si="5"/>
        <v>0</v>
      </c>
      <c r="K24" s="104">
        <f t="shared" si="0"/>
        <v>0</v>
      </c>
      <c r="L24" s="105"/>
      <c r="M24" s="105"/>
      <c r="N24" s="105"/>
      <c r="O24" s="104">
        <f t="shared" si="1"/>
        <v>0</v>
      </c>
      <c r="P24" s="104">
        <f t="shared" si="2"/>
        <v>0</v>
      </c>
      <c r="Q24" s="104">
        <f t="shared" si="6"/>
        <v>0</v>
      </c>
      <c r="R24" s="106">
        <f t="shared" si="7"/>
        <v>0</v>
      </c>
      <c r="S24" s="107">
        <v>0</v>
      </c>
      <c r="T24" s="107">
        <v>0</v>
      </c>
      <c r="U24" s="107"/>
      <c r="V24" s="108">
        <f t="shared" si="3"/>
        <v>0</v>
      </c>
      <c r="W24" s="108">
        <f t="shared" si="8"/>
        <v>0</v>
      </c>
      <c r="X24" s="105"/>
      <c r="Y24" s="109">
        <f t="shared" si="9"/>
        <v>0</v>
      </c>
      <c r="Z24" s="110"/>
      <c r="AA24" s="111"/>
      <c r="AB24" s="114"/>
      <c r="AC24" s="111"/>
      <c r="AD24" s="112">
        <f t="shared" si="10"/>
        <v>0</v>
      </c>
    </row>
    <row r="25" spans="1:33" ht="20.100000000000001" customHeight="1">
      <c r="A25" s="100">
        <f t="shared" si="11"/>
        <v>11</v>
      </c>
      <c r="B25" s="101" t="str">
        <f>IF(RESUMEN!B19="","",RESUMEN!B19)</f>
        <v/>
      </c>
      <c r="C25" s="102" t="str">
        <f>IF(RESUMEN!C19="","",RESUMEN!C19)</f>
        <v/>
      </c>
      <c r="D25" s="101" t="str">
        <f>IF(RESUMEN!D19="","",RESUMEN!D19)</f>
        <v/>
      </c>
      <c r="E25" s="103"/>
      <c r="F25" s="247">
        <f t="shared" si="4"/>
        <v>0</v>
      </c>
      <c r="G25" s="103"/>
      <c r="H25" s="103"/>
      <c r="I25" s="104">
        <f>IF(H25=$R$2,'SS-SMI'!$H$22,IF(H25=$S$2,'SS-SMI'!$I$22,IF(H25=$T$2,'SS-SMI'!$J$22,0)))</f>
        <v>0</v>
      </c>
      <c r="J25" s="104">
        <f t="shared" si="5"/>
        <v>0</v>
      </c>
      <c r="K25" s="104">
        <f t="shared" si="0"/>
        <v>0</v>
      </c>
      <c r="L25" s="105"/>
      <c r="M25" s="105"/>
      <c r="N25" s="105"/>
      <c r="O25" s="104">
        <f t="shared" si="1"/>
        <v>0</v>
      </c>
      <c r="P25" s="104">
        <f t="shared" si="2"/>
        <v>0</v>
      </c>
      <c r="Q25" s="104">
        <f t="shared" si="6"/>
        <v>0</v>
      </c>
      <c r="R25" s="106">
        <f t="shared" si="7"/>
        <v>0</v>
      </c>
      <c r="S25" s="107">
        <v>0</v>
      </c>
      <c r="T25" s="107">
        <v>0</v>
      </c>
      <c r="U25" s="107"/>
      <c r="V25" s="108">
        <f t="shared" si="3"/>
        <v>0</v>
      </c>
      <c r="W25" s="108">
        <f t="shared" si="8"/>
        <v>0</v>
      </c>
      <c r="X25" s="105"/>
      <c r="Y25" s="109">
        <f t="shared" si="9"/>
        <v>0</v>
      </c>
      <c r="Z25" s="110"/>
      <c r="AA25" s="111"/>
      <c r="AB25" s="114"/>
      <c r="AC25" s="111"/>
      <c r="AD25" s="112">
        <f t="shared" si="10"/>
        <v>0</v>
      </c>
    </row>
    <row r="26" spans="1:33" ht="20.100000000000001" customHeight="1">
      <c r="A26" s="100">
        <f t="shared" si="11"/>
        <v>12</v>
      </c>
      <c r="B26" s="101" t="str">
        <f>IF(RESUMEN!B20="","",RESUMEN!B20)</f>
        <v/>
      </c>
      <c r="C26" s="102" t="str">
        <f>IF(RESUMEN!C20="","",RESUMEN!C20)</f>
        <v/>
      </c>
      <c r="D26" s="101" t="str">
        <f>IF(RESUMEN!D20="","",RESUMEN!D20)</f>
        <v/>
      </c>
      <c r="E26" s="103"/>
      <c r="F26" s="247">
        <f t="shared" si="4"/>
        <v>0</v>
      </c>
      <c r="G26" s="103"/>
      <c r="H26" s="103"/>
      <c r="I26" s="104">
        <f>IF(H26=$R$2,'SS-SMI'!$H$22,IF(H26=$S$2,'SS-SMI'!$I$22,IF(H26=$T$2,'SS-SMI'!$J$22,0)))</f>
        <v>0</v>
      </c>
      <c r="J26" s="104">
        <f t="shared" si="5"/>
        <v>0</v>
      </c>
      <c r="K26" s="104">
        <f t="shared" si="0"/>
        <v>0</v>
      </c>
      <c r="L26" s="105"/>
      <c r="M26" s="105"/>
      <c r="N26" s="105"/>
      <c r="O26" s="104">
        <f t="shared" si="1"/>
        <v>0</v>
      </c>
      <c r="P26" s="104">
        <f t="shared" si="2"/>
        <v>0</v>
      </c>
      <c r="Q26" s="104">
        <f t="shared" si="6"/>
        <v>0</v>
      </c>
      <c r="R26" s="106">
        <f t="shared" si="7"/>
        <v>0</v>
      </c>
      <c r="S26" s="107">
        <v>0</v>
      </c>
      <c r="T26" s="107">
        <v>0</v>
      </c>
      <c r="U26" s="107"/>
      <c r="V26" s="108">
        <f t="shared" si="3"/>
        <v>0</v>
      </c>
      <c r="W26" s="108">
        <f t="shared" si="8"/>
        <v>0</v>
      </c>
      <c r="X26" s="105"/>
      <c r="Y26" s="109">
        <f t="shared" si="9"/>
        <v>0</v>
      </c>
      <c r="Z26" s="110"/>
      <c r="AA26" s="111"/>
      <c r="AB26" s="114"/>
      <c r="AC26" s="111"/>
      <c r="AD26" s="112">
        <f t="shared" si="10"/>
        <v>0</v>
      </c>
    </row>
    <row r="27" spans="1:33" ht="20.100000000000001" customHeight="1">
      <c r="A27" s="100">
        <f t="shared" si="11"/>
        <v>13</v>
      </c>
      <c r="B27" s="101" t="str">
        <f>IF(RESUMEN!B21="","",RESUMEN!B21)</f>
        <v/>
      </c>
      <c r="C27" s="102" t="str">
        <f>IF(RESUMEN!C21="","",RESUMEN!C21)</f>
        <v/>
      </c>
      <c r="D27" s="101" t="str">
        <f>IF(RESUMEN!D21="","",RESUMEN!D21)</f>
        <v/>
      </c>
      <c r="E27" s="103"/>
      <c r="F27" s="247">
        <f t="shared" si="4"/>
        <v>0</v>
      </c>
      <c r="G27" s="103"/>
      <c r="H27" s="103"/>
      <c r="I27" s="104">
        <f>IF(H27=$R$2,'SS-SMI'!$H$22,IF(H27=$S$2,'SS-SMI'!$I$22,IF(H27=$T$2,'SS-SMI'!$J$22,0)))</f>
        <v>0</v>
      </c>
      <c r="J27" s="104">
        <f t="shared" si="5"/>
        <v>0</v>
      </c>
      <c r="K27" s="104">
        <f t="shared" si="0"/>
        <v>0</v>
      </c>
      <c r="L27" s="105"/>
      <c r="M27" s="105"/>
      <c r="N27" s="105"/>
      <c r="O27" s="104">
        <f t="shared" si="1"/>
        <v>0</v>
      </c>
      <c r="P27" s="104">
        <f t="shared" si="2"/>
        <v>0</v>
      </c>
      <c r="Q27" s="104">
        <f t="shared" si="6"/>
        <v>0</v>
      </c>
      <c r="R27" s="106">
        <f t="shared" si="7"/>
        <v>0</v>
      </c>
      <c r="S27" s="107">
        <v>0</v>
      </c>
      <c r="T27" s="107">
        <v>0</v>
      </c>
      <c r="U27" s="107"/>
      <c r="V27" s="108">
        <f t="shared" si="3"/>
        <v>0</v>
      </c>
      <c r="W27" s="108">
        <f t="shared" si="8"/>
        <v>0</v>
      </c>
      <c r="X27" s="105"/>
      <c r="Y27" s="109">
        <f t="shared" si="9"/>
        <v>0</v>
      </c>
      <c r="Z27" s="110"/>
      <c r="AA27" s="111"/>
      <c r="AB27" s="114"/>
      <c r="AC27" s="111"/>
      <c r="AD27" s="112">
        <f t="shared" si="10"/>
        <v>0</v>
      </c>
    </row>
    <row r="28" spans="1:33" ht="20.100000000000001" customHeight="1">
      <c r="A28" s="100">
        <f t="shared" si="11"/>
        <v>14</v>
      </c>
      <c r="B28" s="101" t="str">
        <f>IF(RESUMEN!B22="","",RESUMEN!B22)</f>
        <v/>
      </c>
      <c r="C28" s="102" t="str">
        <f>IF(RESUMEN!C22="","",RESUMEN!C22)</f>
        <v/>
      </c>
      <c r="D28" s="101" t="str">
        <f>IF(RESUMEN!D22="","",RESUMEN!D22)</f>
        <v/>
      </c>
      <c r="E28" s="103"/>
      <c r="F28" s="247">
        <f t="shared" si="4"/>
        <v>0</v>
      </c>
      <c r="G28" s="103"/>
      <c r="H28" s="103"/>
      <c r="I28" s="104">
        <f>IF(H28=$R$2,'SS-SMI'!$H$22,IF(H28=$S$2,'SS-SMI'!$I$22,IF(H28=$T$2,'SS-SMI'!$J$22,0)))</f>
        <v>0</v>
      </c>
      <c r="J28" s="104">
        <f t="shared" si="5"/>
        <v>0</v>
      </c>
      <c r="K28" s="104">
        <f t="shared" si="0"/>
        <v>0</v>
      </c>
      <c r="L28" s="105"/>
      <c r="M28" s="105"/>
      <c r="N28" s="105"/>
      <c r="O28" s="104">
        <f t="shared" si="1"/>
        <v>0</v>
      </c>
      <c r="P28" s="104">
        <f t="shared" si="2"/>
        <v>0</v>
      </c>
      <c r="Q28" s="104">
        <f t="shared" si="6"/>
        <v>0</v>
      </c>
      <c r="R28" s="106">
        <f t="shared" si="7"/>
        <v>0</v>
      </c>
      <c r="S28" s="107">
        <v>0</v>
      </c>
      <c r="T28" s="107">
        <v>0</v>
      </c>
      <c r="U28" s="107"/>
      <c r="V28" s="108">
        <f t="shared" si="3"/>
        <v>0</v>
      </c>
      <c r="W28" s="108">
        <f t="shared" si="8"/>
        <v>0</v>
      </c>
      <c r="X28" s="105"/>
      <c r="Y28" s="109">
        <f t="shared" si="9"/>
        <v>0</v>
      </c>
      <c r="Z28" s="110"/>
      <c r="AA28" s="111"/>
      <c r="AB28" s="114"/>
      <c r="AC28" s="111"/>
      <c r="AD28" s="112">
        <f t="shared" si="10"/>
        <v>0</v>
      </c>
    </row>
    <row r="29" spans="1:33" ht="20.100000000000001" customHeight="1">
      <c r="A29" s="100">
        <f t="shared" si="11"/>
        <v>15</v>
      </c>
      <c r="B29" s="101" t="str">
        <f>IF(RESUMEN!B23="","",RESUMEN!B23)</f>
        <v/>
      </c>
      <c r="C29" s="102" t="str">
        <f>IF(RESUMEN!C23="","",RESUMEN!C23)</f>
        <v/>
      </c>
      <c r="D29" s="101" t="str">
        <f>IF(RESUMEN!D23="","",RESUMEN!D23)</f>
        <v/>
      </c>
      <c r="E29" s="103"/>
      <c r="F29" s="247">
        <f t="shared" si="4"/>
        <v>0</v>
      </c>
      <c r="G29" s="103"/>
      <c r="H29" s="103"/>
      <c r="I29" s="104">
        <f>IF(H29=$R$2,'SS-SMI'!$H$22,IF(H29=$S$2,'SS-SMI'!$I$22,IF(H29=$T$2,'SS-SMI'!$J$22,0)))</f>
        <v>0</v>
      </c>
      <c r="J29" s="104">
        <f t="shared" si="5"/>
        <v>0</v>
      </c>
      <c r="K29" s="104">
        <f t="shared" si="0"/>
        <v>0</v>
      </c>
      <c r="L29" s="105"/>
      <c r="M29" s="105"/>
      <c r="N29" s="105"/>
      <c r="O29" s="104">
        <f t="shared" si="1"/>
        <v>0</v>
      </c>
      <c r="P29" s="104">
        <f t="shared" si="2"/>
        <v>0</v>
      </c>
      <c r="Q29" s="104">
        <f t="shared" si="6"/>
        <v>0</v>
      </c>
      <c r="R29" s="106">
        <f t="shared" si="7"/>
        <v>0</v>
      </c>
      <c r="S29" s="107">
        <v>0</v>
      </c>
      <c r="T29" s="107">
        <v>0</v>
      </c>
      <c r="U29" s="107"/>
      <c r="V29" s="108">
        <f t="shared" si="3"/>
        <v>0</v>
      </c>
      <c r="W29" s="108">
        <f t="shared" si="8"/>
        <v>0</v>
      </c>
      <c r="X29" s="105"/>
      <c r="Y29" s="109">
        <f t="shared" si="9"/>
        <v>0</v>
      </c>
      <c r="Z29" s="110"/>
      <c r="AA29" s="111"/>
      <c r="AB29" s="114"/>
      <c r="AC29" s="111"/>
      <c r="AD29" s="112">
        <f t="shared" si="10"/>
        <v>0</v>
      </c>
    </row>
    <row r="30" spans="1:33" ht="20.100000000000001" customHeight="1">
      <c r="A30" s="100">
        <f t="shared" si="11"/>
        <v>16</v>
      </c>
      <c r="B30" s="101" t="str">
        <f>IF(RESUMEN!B24="","",RESUMEN!B24)</f>
        <v/>
      </c>
      <c r="C30" s="102" t="str">
        <f>IF(RESUMEN!C24="","",RESUMEN!C24)</f>
        <v/>
      </c>
      <c r="D30" s="101" t="str">
        <f>IF(RESUMEN!D24="","",RESUMEN!D24)</f>
        <v/>
      </c>
      <c r="E30" s="103"/>
      <c r="F30" s="247">
        <f t="shared" si="4"/>
        <v>0</v>
      </c>
      <c r="G30" s="103"/>
      <c r="H30" s="103"/>
      <c r="I30" s="104">
        <f>IF(H30=$R$2,'SS-SMI'!$H$22,IF(H30=$S$2,'SS-SMI'!$I$22,IF(H30=$T$2,'SS-SMI'!$J$22,0)))</f>
        <v>0</v>
      </c>
      <c r="J30" s="104">
        <f t="shared" si="5"/>
        <v>0</v>
      </c>
      <c r="K30" s="104">
        <f t="shared" si="0"/>
        <v>0</v>
      </c>
      <c r="L30" s="105"/>
      <c r="M30" s="105"/>
      <c r="N30" s="105"/>
      <c r="O30" s="104">
        <f t="shared" si="1"/>
        <v>0</v>
      </c>
      <c r="P30" s="104">
        <f t="shared" si="2"/>
        <v>0</v>
      </c>
      <c r="Q30" s="104">
        <f t="shared" si="6"/>
        <v>0</v>
      </c>
      <c r="R30" s="106">
        <f t="shared" si="7"/>
        <v>0</v>
      </c>
      <c r="S30" s="107">
        <v>0</v>
      </c>
      <c r="T30" s="107">
        <v>0</v>
      </c>
      <c r="U30" s="107"/>
      <c r="V30" s="108">
        <f t="shared" si="3"/>
        <v>0</v>
      </c>
      <c r="W30" s="108">
        <f t="shared" si="8"/>
        <v>0</v>
      </c>
      <c r="X30" s="105"/>
      <c r="Y30" s="109">
        <f t="shared" si="9"/>
        <v>0</v>
      </c>
      <c r="Z30" s="110"/>
      <c r="AA30" s="111"/>
      <c r="AB30" s="114"/>
      <c r="AC30" s="111"/>
      <c r="AD30" s="112">
        <f t="shared" si="10"/>
        <v>0</v>
      </c>
    </row>
    <row r="31" spans="1:33" ht="20.100000000000001" customHeight="1">
      <c r="A31" s="100">
        <f t="shared" si="11"/>
        <v>17</v>
      </c>
      <c r="B31" s="101" t="str">
        <f>IF(RESUMEN!B25="","",RESUMEN!B25)</f>
        <v/>
      </c>
      <c r="C31" s="102" t="str">
        <f>IF(RESUMEN!C25="","",RESUMEN!C25)</f>
        <v/>
      </c>
      <c r="D31" s="101" t="str">
        <f>IF(RESUMEN!D25="","",RESUMEN!D25)</f>
        <v/>
      </c>
      <c r="E31" s="103"/>
      <c r="F31" s="247">
        <f t="shared" si="4"/>
        <v>0</v>
      </c>
      <c r="G31" s="103"/>
      <c r="H31" s="103"/>
      <c r="I31" s="104">
        <f>IF(H31=$R$2,'SS-SMI'!$H$22,IF(H31=$S$2,'SS-SMI'!$I$22,IF(H31=$T$2,'SS-SMI'!$J$22,0)))</f>
        <v>0</v>
      </c>
      <c r="J31" s="104">
        <f t="shared" si="5"/>
        <v>0</v>
      </c>
      <c r="K31" s="104">
        <f t="shared" si="0"/>
        <v>0</v>
      </c>
      <c r="L31" s="105"/>
      <c r="M31" s="105"/>
      <c r="N31" s="105"/>
      <c r="O31" s="104">
        <f t="shared" si="1"/>
        <v>0</v>
      </c>
      <c r="P31" s="104">
        <f t="shared" si="2"/>
        <v>0</v>
      </c>
      <c r="Q31" s="104">
        <f t="shared" si="6"/>
        <v>0</v>
      </c>
      <c r="R31" s="106">
        <f t="shared" si="7"/>
        <v>0</v>
      </c>
      <c r="S31" s="107">
        <v>0</v>
      </c>
      <c r="T31" s="107">
        <v>0</v>
      </c>
      <c r="U31" s="107"/>
      <c r="V31" s="108">
        <f t="shared" si="3"/>
        <v>0</v>
      </c>
      <c r="W31" s="108">
        <f t="shared" si="8"/>
        <v>0</v>
      </c>
      <c r="X31" s="105"/>
      <c r="Y31" s="109">
        <f t="shared" si="9"/>
        <v>0</v>
      </c>
      <c r="Z31" s="110"/>
      <c r="AA31" s="111"/>
      <c r="AB31" s="114"/>
      <c r="AC31" s="111"/>
      <c r="AD31" s="112">
        <f t="shared" si="10"/>
        <v>0</v>
      </c>
    </row>
    <row r="32" spans="1:33" ht="20.100000000000001" customHeight="1">
      <c r="A32" s="100">
        <f t="shared" si="11"/>
        <v>18</v>
      </c>
      <c r="B32" s="101" t="str">
        <f>IF(RESUMEN!B26="","",RESUMEN!B26)</f>
        <v/>
      </c>
      <c r="C32" s="102" t="str">
        <f>IF(RESUMEN!C26="","",RESUMEN!C26)</f>
        <v/>
      </c>
      <c r="D32" s="101" t="str">
        <f>IF(RESUMEN!D26="","",RESUMEN!D26)</f>
        <v/>
      </c>
      <c r="E32" s="103"/>
      <c r="F32" s="247">
        <f t="shared" si="4"/>
        <v>0</v>
      </c>
      <c r="G32" s="103"/>
      <c r="H32" s="103"/>
      <c r="I32" s="104">
        <f>IF(H32=$R$2,'SS-SMI'!$H$22,IF(H32=$S$2,'SS-SMI'!$I$22,IF(H32=$T$2,'SS-SMI'!$J$22,0)))</f>
        <v>0</v>
      </c>
      <c r="J32" s="104">
        <f t="shared" si="5"/>
        <v>0</v>
      </c>
      <c r="K32" s="104">
        <f t="shared" si="0"/>
        <v>0</v>
      </c>
      <c r="L32" s="105"/>
      <c r="M32" s="105"/>
      <c r="N32" s="105"/>
      <c r="O32" s="104">
        <f t="shared" si="1"/>
        <v>0</v>
      </c>
      <c r="P32" s="104">
        <f t="shared" si="2"/>
        <v>0</v>
      </c>
      <c r="Q32" s="104">
        <f t="shared" si="6"/>
        <v>0</v>
      </c>
      <c r="R32" s="106">
        <f t="shared" si="7"/>
        <v>0</v>
      </c>
      <c r="S32" s="107">
        <v>0</v>
      </c>
      <c r="T32" s="107">
        <v>0</v>
      </c>
      <c r="U32" s="107"/>
      <c r="V32" s="108">
        <f t="shared" si="3"/>
        <v>0</v>
      </c>
      <c r="W32" s="108">
        <f t="shared" si="8"/>
        <v>0</v>
      </c>
      <c r="X32" s="105"/>
      <c r="Y32" s="109">
        <f t="shared" si="9"/>
        <v>0</v>
      </c>
      <c r="Z32" s="110"/>
      <c r="AA32" s="111"/>
      <c r="AB32" s="114"/>
      <c r="AC32" s="111"/>
      <c r="AD32" s="112">
        <f t="shared" si="10"/>
        <v>0</v>
      </c>
    </row>
    <row r="33" spans="1:30" ht="20.100000000000001" customHeight="1">
      <c r="A33" s="100">
        <f t="shared" si="11"/>
        <v>19</v>
      </c>
      <c r="B33" s="101" t="str">
        <f>IF(RESUMEN!B27="","",RESUMEN!B27)</f>
        <v/>
      </c>
      <c r="C33" s="102" t="str">
        <f>IF(RESUMEN!C27="","",RESUMEN!C27)</f>
        <v/>
      </c>
      <c r="D33" s="101" t="str">
        <f>IF(RESUMEN!D27="","",RESUMEN!D27)</f>
        <v/>
      </c>
      <c r="E33" s="103"/>
      <c r="F33" s="247">
        <f t="shared" si="4"/>
        <v>0</v>
      </c>
      <c r="G33" s="103"/>
      <c r="H33" s="103"/>
      <c r="I33" s="104">
        <f>IF(H33=$R$2,'SS-SMI'!$H$22,IF(H33=$S$2,'SS-SMI'!$I$22,IF(H33=$T$2,'SS-SMI'!$J$22,0)))</f>
        <v>0</v>
      </c>
      <c r="J33" s="104">
        <f t="shared" si="5"/>
        <v>0</v>
      </c>
      <c r="K33" s="104">
        <f t="shared" si="0"/>
        <v>0</v>
      </c>
      <c r="L33" s="105"/>
      <c r="M33" s="105"/>
      <c r="N33" s="105"/>
      <c r="O33" s="104">
        <f t="shared" si="1"/>
        <v>0</v>
      </c>
      <c r="P33" s="104">
        <f t="shared" si="2"/>
        <v>0</v>
      </c>
      <c r="Q33" s="104">
        <f t="shared" si="6"/>
        <v>0</v>
      </c>
      <c r="R33" s="106">
        <f t="shared" si="7"/>
        <v>0</v>
      </c>
      <c r="S33" s="107">
        <v>0</v>
      </c>
      <c r="T33" s="107">
        <v>0</v>
      </c>
      <c r="U33" s="107"/>
      <c r="V33" s="108">
        <f t="shared" si="3"/>
        <v>0</v>
      </c>
      <c r="W33" s="108">
        <f t="shared" si="8"/>
        <v>0</v>
      </c>
      <c r="X33" s="105"/>
      <c r="Y33" s="109">
        <f t="shared" si="9"/>
        <v>0</v>
      </c>
      <c r="Z33" s="110"/>
      <c r="AA33" s="111"/>
      <c r="AB33" s="114"/>
      <c r="AC33" s="111"/>
      <c r="AD33" s="112">
        <f t="shared" si="10"/>
        <v>0</v>
      </c>
    </row>
    <row r="34" spans="1:30" ht="20.100000000000001" customHeight="1">
      <c r="A34" s="100">
        <f t="shared" si="11"/>
        <v>20</v>
      </c>
      <c r="B34" s="101" t="str">
        <f>IF(RESUMEN!B28="","",RESUMEN!B28)</f>
        <v/>
      </c>
      <c r="C34" s="102" t="str">
        <f>IF(RESUMEN!C28="","",RESUMEN!C28)</f>
        <v/>
      </c>
      <c r="D34" s="101" t="str">
        <f>IF(RESUMEN!D28="","",RESUMEN!D28)</f>
        <v/>
      </c>
      <c r="E34" s="103"/>
      <c r="F34" s="247">
        <f t="shared" si="4"/>
        <v>0</v>
      </c>
      <c r="G34" s="103"/>
      <c r="H34" s="103"/>
      <c r="I34" s="104">
        <f>IF(H34=$R$2,'SS-SMI'!$H$22,IF(H34=$S$2,'SS-SMI'!$I$22,IF(H34=$T$2,'SS-SMI'!$J$22,0)))</f>
        <v>0</v>
      </c>
      <c r="J34" s="104">
        <f t="shared" si="5"/>
        <v>0</v>
      </c>
      <c r="K34" s="104">
        <f t="shared" si="0"/>
        <v>0</v>
      </c>
      <c r="L34" s="105"/>
      <c r="M34" s="105"/>
      <c r="N34" s="105"/>
      <c r="O34" s="104">
        <f t="shared" si="1"/>
        <v>0</v>
      </c>
      <c r="P34" s="104">
        <f t="shared" si="2"/>
        <v>0</v>
      </c>
      <c r="Q34" s="104">
        <f t="shared" si="6"/>
        <v>0</v>
      </c>
      <c r="R34" s="106">
        <f t="shared" si="7"/>
        <v>0</v>
      </c>
      <c r="S34" s="107">
        <v>0</v>
      </c>
      <c r="T34" s="107">
        <v>0</v>
      </c>
      <c r="U34" s="107"/>
      <c r="V34" s="108">
        <f t="shared" si="3"/>
        <v>0</v>
      </c>
      <c r="W34" s="108">
        <f t="shared" si="8"/>
        <v>0</v>
      </c>
      <c r="X34" s="105"/>
      <c r="Y34" s="109">
        <f t="shared" si="9"/>
        <v>0</v>
      </c>
      <c r="Z34" s="110"/>
      <c r="AA34" s="111"/>
      <c r="AB34" s="114"/>
      <c r="AC34" s="111"/>
      <c r="AD34" s="112">
        <f t="shared" si="10"/>
        <v>0</v>
      </c>
    </row>
    <row r="35" spans="1:30" ht="20.100000000000001" customHeight="1">
      <c r="A35" s="100">
        <f t="shared" si="11"/>
        <v>21</v>
      </c>
      <c r="B35" s="101" t="str">
        <f>IF(RESUMEN!B29="","",RESUMEN!B29)</f>
        <v/>
      </c>
      <c r="C35" s="102" t="str">
        <f>IF(RESUMEN!C29="","",RESUMEN!C29)</f>
        <v/>
      </c>
      <c r="D35" s="101" t="str">
        <f>IF(RESUMEN!D29="","",RESUMEN!D29)</f>
        <v/>
      </c>
      <c r="E35" s="103"/>
      <c r="F35" s="247">
        <f t="shared" si="4"/>
        <v>0</v>
      </c>
      <c r="G35" s="103"/>
      <c r="H35" s="103"/>
      <c r="I35" s="104">
        <f>IF(H35=$R$2,'SS-SMI'!$H$22,IF(H35=$S$2,'SS-SMI'!$I$22,IF(H35=$T$2,'SS-SMI'!$J$22,0)))</f>
        <v>0</v>
      </c>
      <c r="J35" s="104">
        <f t="shared" si="5"/>
        <v>0</v>
      </c>
      <c r="K35" s="104">
        <f t="shared" si="0"/>
        <v>0</v>
      </c>
      <c r="L35" s="105"/>
      <c r="M35" s="105"/>
      <c r="N35" s="105"/>
      <c r="O35" s="104">
        <f t="shared" si="1"/>
        <v>0</v>
      </c>
      <c r="P35" s="104">
        <f t="shared" si="2"/>
        <v>0</v>
      </c>
      <c r="Q35" s="104">
        <f t="shared" si="6"/>
        <v>0</v>
      </c>
      <c r="R35" s="106">
        <f t="shared" si="7"/>
        <v>0</v>
      </c>
      <c r="S35" s="107">
        <v>0</v>
      </c>
      <c r="T35" s="107">
        <v>0</v>
      </c>
      <c r="U35" s="107"/>
      <c r="V35" s="108">
        <f t="shared" si="3"/>
        <v>0</v>
      </c>
      <c r="W35" s="108">
        <f t="shared" si="8"/>
        <v>0</v>
      </c>
      <c r="X35" s="105"/>
      <c r="Y35" s="109">
        <f t="shared" si="9"/>
        <v>0</v>
      </c>
      <c r="Z35" s="110"/>
      <c r="AA35" s="111"/>
      <c r="AB35" s="114"/>
      <c r="AC35" s="111"/>
      <c r="AD35" s="112">
        <f t="shared" si="10"/>
        <v>0</v>
      </c>
    </row>
    <row r="36" spans="1:30" ht="20.100000000000001" customHeight="1">
      <c r="A36" s="100">
        <f t="shared" si="11"/>
        <v>22</v>
      </c>
      <c r="B36" s="101" t="str">
        <f>IF(RESUMEN!B30="","",RESUMEN!B30)</f>
        <v/>
      </c>
      <c r="C36" s="102" t="str">
        <f>IF(RESUMEN!C30="","",RESUMEN!C30)</f>
        <v/>
      </c>
      <c r="D36" s="101" t="str">
        <f>IF(RESUMEN!D30="","",RESUMEN!D30)</f>
        <v/>
      </c>
      <c r="E36" s="103"/>
      <c r="F36" s="247">
        <f t="shared" si="4"/>
        <v>0</v>
      </c>
      <c r="G36" s="103"/>
      <c r="H36" s="103"/>
      <c r="I36" s="104">
        <f>IF(H36=$R$2,'SS-SMI'!$H$22,IF(H36=$S$2,'SS-SMI'!$I$22,IF(H36=$T$2,'SS-SMI'!$J$22,0)))</f>
        <v>0</v>
      </c>
      <c r="J36" s="104">
        <f t="shared" si="5"/>
        <v>0</v>
      </c>
      <c r="K36" s="104">
        <f t="shared" si="0"/>
        <v>0</v>
      </c>
      <c r="L36" s="105"/>
      <c r="M36" s="105"/>
      <c r="N36" s="105"/>
      <c r="O36" s="104">
        <f t="shared" si="1"/>
        <v>0</v>
      </c>
      <c r="P36" s="104">
        <f t="shared" si="2"/>
        <v>0</v>
      </c>
      <c r="Q36" s="104">
        <f t="shared" si="6"/>
        <v>0</v>
      </c>
      <c r="R36" s="106">
        <f t="shared" si="7"/>
        <v>0</v>
      </c>
      <c r="S36" s="107">
        <v>0</v>
      </c>
      <c r="T36" s="107">
        <v>0</v>
      </c>
      <c r="U36" s="107"/>
      <c r="V36" s="108">
        <f t="shared" si="3"/>
        <v>0</v>
      </c>
      <c r="W36" s="108">
        <f t="shared" si="8"/>
        <v>0</v>
      </c>
      <c r="X36" s="105"/>
      <c r="Y36" s="109">
        <f t="shared" si="9"/>
        <v>0</v>
      </c>
      <c r="Z36" s="110"/>
      <c r="AA36" s="111"/>
      <c r="AB36" s="114"/>
      <c r="AC36" s="111"/>
      <c r="AD36" s="112">
        <f t="shared" si="10"/>
        <v>0</v>
      </c>
    </row>
    <row r="37" spans="1:30" ht="20.100000000000001" customHeight="1">
      <c r="A37" s="100">
        <f t="shared" si="11"/>
        <v>23</v>
      </c>
      <c r="B37" s="101" t="str">
        <f>IF(RESUMEN!B31="","",RESUMEN!B31)</f>
        <v/>
      </c>
      <c r="C37" s="102" t="str">
        <f>IF(RESUMEN!C31="","",RESUMEN!C31)</f>
        <v/>
      </c>
      <c r="D37" s="101" t="str">
        <f>IF(RESUMEN!D31="","",RESUMEN!D31)</f>
        <v/>
      </c>
      <c r="E37" s="103"/>
      <c r="F37" s="247">
        <f t="shared" si="4"/>
        <v>0</v>
      </c>
      <c r="G37" s="103"/>
      <c r="H37" s="103"/>
      <c r="I37" s="104">
        <f>IF(H37=$R$2,'SS-SMI'!$H$22,IF(H37=$S$2,'SS-SMI'!$I$22,IF(H37=$T$2,'SS-SMI'!$J$22,0)))</f>
        <v>0</v>
      </c>
      <c r="J37" s="104">
        <f t="shared" si="5"/>
        <v>0</v>
      </c>
      <c r="K37" s="104">
        <f t="shared" si="0"/>
        <v>0</v>
      </c>
      <c r="L37" s="105"/>
      <c r="M37" s="105"/>
      <c r="N37" s="105"/>
      <c r="O37" s="104">
        <f t="shared" si="1"/>
        <v>0</v>
      </c>
      <c r="P37" s="104">
        <f t="shared" si="2"/>
        <v>0</v>
      </c>
      <c r="Q37" s="104">
        <f t="shared" si="6"/>
        <v>0</v>
      </c>
      <c r="R37" s="106">
        <f t="shared" si="7"/>
        <v>0</v>
      </c>
      <c r="S37" s="107">
        <v>0</v>
      </c>
      <c r="T37" s="107">
        <v>0</v>
      </c>
      <c r="U37" s="107"/>
      <c r="V37" s="108">
        <f t="shared" si="3"/>
        <v>0</v>
      </c>
      <c r="W37" s="108">
        <f t="shared" si="8"/>
        <v>0</v>
      </c>
      <c r="X37" s="105"/>
      <c r="Y37" s="109">
        <f t="shared" si="9"/>
        <v>0</v>
      </c>
      <c r="Z37" s="110"/>
      <c r="AA37" s="111"/>
      <c r="AB37" s="114"/>
      <c r="AC37" s="111"/>
      <c r="AD37" s="112">
        <f t="shared" si="10"/>
        <v>0</v>
      </c>
    </row>
    <row r="38" spans="1:30" ht="20.100000000000001" customHeight="1">
      <c r="A38" s="100">
        <f t="shared" si="11"/>
        <v>24</v>
      </c>
      <c r="B38" s="101" t="str">
        <f>IF(RESUMEN!B32="","",RESUMEN!B32)</f>
        <v/>
      </c>
      <c r="C38" s="102" t="str">
        <f>IF(RESUMEN!C32="","",RESUMEN!C32)</f>
        <v/>
      </c>
      <c r="D38" s="101" t="str">
        <f>IF(RESUMEN!D32="","",RESUMEN!D32)</f>
        <v/>
      </c>
      <c r="E38" s="103"/>
      <c r="F38" s="247">
        <f t="shared" si="4"/>
        <v>0</v>
      </c>
      <c r="G38" s="103"/>
      <c r="H38" s="103"/>
      <c r="I38" s="104">
        <f>IF(H38=$R$2,'SS-SMI'!$H$22,IF(H38=$S$2,'SS-SMI'!$I$22,IF(H38=$T$2,'SS-SMI'!$J$22,0)))</f>
        <v>0</v>
      </c>
      <c r="J38" s="104">
        <f t="shared" si="5"/>
        <v>0</v>
      </c>
      <c r="K38" s="104">
        <f t="shared" si="0"/>
        <v>0</v>
      </c>
      <c r="L38" s="105"/>
      <c r="M38" s="105"/>
      <c r="N38" s="105"/>
      <c r="O38" s="104">
        <f t="shared" si="1"/>
        <v>0</v>
      </c>
      <c r="P38" s="104">
        <f t="shared" si="2"/>
        <v>0</v>
      </c>
      <c r="Q38" s="104">
        <f t="shared" si="6"/>
        <v>0</v>
      </c>
      <c r="R38" s="106">
        <f t="shared" si="7"/>
        <v>0</v>
      </c>
      <c r="S38" s="107">
        <v>0</v>
      </c>
      <c r="T38" s="107">
        <v>0</v>
      </c>
      <c r="U38" s="107"/>
      <c r="V38" s="108">
        <f t="shared" si="3"/>
        <v>0</v>
      </c>
      <c r="W38" s="108">
        <f t="shared" si="8"/>
        <v>0</v>
      </c>
      <c r="X38" s="105"/>
      <c r="Y38" s="109">
        <f t="shared" si="9"/>
        <v>0</v>
      </c>
      <c r="Z38" s="110"/>
      <c r="AA38" s="111"/>
      <c r="AB38" s="114"/>
      <c r="AC38" s="111"/>
      <c r="AD38" s="112">
        <f t="shared" si="10"/>
        <v>0</v>
      </c>
    </row>
    <row r="39" spans="1:30" ht="20.100000000000001" customHeight="1">
      <c r="A39" s="100">
        <f t="shared" si="11"/>
        <v>25</v>
      </c>
      <c r="B39" s="101" t="str">
        <f>IF(RESUMEN!B33="","",RESUMEN!B33)</f>
        <v/>
      </c>
      <c r="C39" s="102" t="str">
        <f>IF(RESUMEN!C33="","",RESUMEN!C33)</f>
        <v/>
      </c>
      <c r="D39" s="101" t="str">
        <f>IF(RESUMEN!D33="","",RESUMEN!D33)</f>
        <v/>
      </c>
      <c r="E39" s="103"/>
      <c r="F39" s="247">
        <f t="shared" si="4"/>
        <v>0</v>
      </c>
      <c r="G39" s="103"/>
      <c r="H39" s="103"/>
      <c r="I39" s="104">
        <f>IF(H39=$R$2,'SS-SMI'!$H$22,IF(H39=$S$2,'SS-SMI'!$I$22,IF(H39=$T$2,'SS-SMI'!$J$22,0)))</f>
        <v>0</v>
      </c>
      <c r="J39" s="104">
        <f t="shared" si="5"/>
        <v>0</v>
      </c>
      <c r="K39" s="104">
        <f t="shared" si="0"/>
        <v>0</v>
      </c>
      <c r="L39" s="105"/>
      <c r="M39" s="105"/>
      <c r="N39" s="105"/>
      <c r="O39" s="104">
        <f t="shared" si="1"/>
        <v>0</v>
      </c>
      <c r="P39" s="104">
        <f t="shared" si="2"/>
        <v>0</v>
      </c>
      <c r="Q39" s="104">
        <f t="shared" si="6"/>
        <v>0</v>
      </c>
      <c r="R39" s="106">
        <f t="shared" si="7"/>
        <v>0</v>
      </c>
      <c r="S39" s="107">
        <v>0</v>
      </c>
      <c r="T39" s="107">
        <v>0</v>
      </c>
      <c r="U39" s="107"/>
      <c r="V39" s="108">
        <f t="shared" si="3"/>
        <v>0</v>
      </c>
      <c r="W39" s="108">
        <f t="shared" si="8"/>
        <v>0</v>
      </c>
      <c r="X39" s="105"/>
      <c r="Y39" s="109">
        <f t="shared" si="9"/>
        <v>0</v>
      </c>
      <c r="Z39" s="110"/>
      <c r="AA39" s="111"/>
      <c r="AB39" s="114"/>
      <c r="AC39" s="111"/>
      <c r="AD39" s="112">
        <f t="shared" si="10"/>
        <v>0</v>
      </c>
    </row>
    <row r="40" spans="1:30" ht="20.100000000000001" customHeight="1">
      <c r="A40" s="100">
        <f t="shared" si="11"/>
        <v>26</v>
      </c>
      <c r="B40" s="101" t="str">
        <f>IF(RESUMEN!B34="","",RESUMEN!B34)</f>
        <v/>
      </c>
      <c r="C40" s="102" t="str">
        <f>IF(RESUMEN!C34="","",RESUMEN!C34)</f>
        <v/>
      </c>
      <c r="D40" s="101" t="str">
        <f>IF(RESUMEN!D34="","",RESUMEN!D34)</f>
        <v/>
      </c>
      <c r="E40" s="103"/>
      <c r="F40" s="247">
        <f t="shared" si="4"/>
        <v>0</v>
      </c>
      <c r="G40" s="103"/>
      <c r="H40" s="103"/>
      <c r="I40" s="104">
        <f>IF(H40=$R$2,'SS-SMI'!$H$22,IF(H40=$S$2,'SS-SMI'!$I$22,IF(H40=$T$2,'SS-SMI'!$J$22,0)))</f>
        <v>0</v>
      </c>
      <c r="J40" s="104">
        <f t="shared" si="5"/>
        <v>0</v>
      </c>
      <c r="K40" s="104">
        <f t="shared" si="0"/>
        <v>0</v>
      </c>
      <c r="L40" s="105"/>
      <c r="M40" s="105"/>
      <c r="N40" s="105"/>
      <c r="O40" s="104">
        <f t="shared" si="1"/>
        <v>0</v>
      </c>
      <c r="P40" s="104">
        <f t="shared" si="2"/>
        <v>0</v>
      </c>
      <c r="Q40" s="104">
        <f t="shared" si="6"/>
        <v>0</v>
      </c>
      <c r="R40" s="106">
        <f t="shared" si="7"/>
        <v>0</v>
      </c>
      <c r="S40" s="107">
        <v>0</v>
      </c>
      <c r="T40" s="107">
        <v>0</v>
      </c>
      <c r="U40" s="107"/>
      <c r="V40" s="108">
        <f t="shared" si="3"/>
        <v>0</v>
      </c>
      <c r="W40" s="108">
        <f t="shared" si="8"/>
        <v>0</v>
      </c>
      <c r="X40" s="105"/>
      <c r="Y40" s="109">
        <f t="shared" si="9"/>
        <v>0</v>
      </c>
      <c r="Z40" s="110"/>
      <c r="AA40" s="111"/>
      <c r="AB40" s="114"/>
      <c r="AC40" s="111"/>
      <c r="AD40" s="112">
        <f t="shared" si="10"/>
        <v>0</v>
      </c>
    </row>
    <row r="41" spans="1:30" ht="20.100000000000001" customHeight="1">
      <c r="A41" s="100">
        <f t="shared" si="11"/>
        <v>27</v>
      </c>
      <c r="B41" s="101" t="str">
        <f>IF(RESUMEN!B35="","",RESUMEN!B35)</f>
        <v/>
      </c>
      <c r="C41" s="102" t="str">
        <f>IF(RESUMEN!C35="","",RESUMEN!C35)</f>
        <v/>
      </c>
      <c r="D41" s="101" t="str">
        <f>IF(RESUMEN!D35="","",RESUMEN!D35)</f>
        <v/>
      </c>
      <c r="E41" s="103"/>
      <c r="F41" s="247">
        <f t="shared" si="4"/>
        <v>0</v>
      </c>
      <c r="G41" s="103"/>
      <c r="H41" s="103"/>
      <c r="I41" s="104">
        <f>IF(H41=$R$2,'SS-SMI'!$H$22,IF(H41=$S$2,'SS-SMI'!$I$22,IF(H41=$T$2,'SS-SMI'!$J$22,0)))</f>
        <v>0</v>
      </c>
      <c r="J41" s="104">
        <f t="shared" si="5"/>
        <v>0</v>
      </c>
      <c r="K41" s="104">
        <f t="shared" si="0"/>
        <v>0</v>
      </c>
      <c r="L41" s="105"/>
      <c r="M41" s="105"/>
      <c r="N41" s="105"/>
      <c r="O41" s="104">
        <f t="shared" si="1"/>
        <v>0</v>
      </c>
      <c r="P41" s="104">
        <f t="shared" si="2"/>
        <v>0</v>
      </c>
      <c r="Q41" s="104">
        <f t="shared" si="6"/>
        <v>0</v>
      </c>
      <c r="R41" s="106">
        <f t="shared" si="7"/>
        <v>0</v>
      </c>
      <c r="S41" s="107">
        <v>0</v>
      </c>
      <c r="T41" s="107">
        <v>0</v>
      </c>
      <c r="U41" s="107"/>
      <c r="V41" s="108">
        <f t="shared" si="3"/>
        <v>0</v>
      </c>
      <c r="W41" s="108">
        <f t="shared" si="8"/>
        <v>0</v>
      </c>
      <c r="X41" s="105"/>
      <c r="Y41" s="109">
        <f t="shared" si="9"/>
        <v>0</v>
      </c>
      <c r="Z41" s="110"/>
      <c r="AA41" s="111"/>
      <c r="AB41" s="114"/>
      <c r="AC41" s="111"/>
      <c r="AD41" s="112">
        <f t="shared" si="10"/>
        <v>0</v>
      </c>
    </row>
    <row r="42" spans="1:30" ht="20.100000000000001" customHeight="1">
      <c r="A42" s="100">
        <f t="shared" si="11"/>
        <v>28</v>
      </c>
      <c r="B42" s="101" t="str">
        <f>IF(RESUMEN!B36="","",RESUMEN!B36)</f>
        <v/>
      </c>
      <c r="C42" s="102" t="str">
        <f>IF(RESUMEN!C36="","",RESUMEN!C36)</f>
        <v/>
      </c>
      <c r="D42" s="101" t="str">
        <f>IF(RESUMEN!D36="","",RESUMEN!D36)</f>
        <v/>
      </c>
      <c r="E42" s="103"/>
      <c r="F42" s="247">
        <f t="shared" si="4"/>
        <v>0</v>
      </c>
      <c r="G42" s="103"/>
      <c r="H42" s="103"/>
      <c r="I42" s="104">
        <f>IF(H42=$R$2,'SS-SMI'!$H$22,IF(H42=$S$2,'SS-SMI'!$I$22,IF(H42=$T$2,'SS-SMI'!$J$22,0)))</f>
        <v>0</v>
      </c>
      <c r="J42" s="104">
        <f t="shared" si="5"/>
        <v>0</v>
      </c>
      <c r="K42" s="104">
        <f t="shared" si="0"/>
        <v>0</v>
      </c>
      <c r="L42" s="105"/>
      <c r="M42" s="105"/>
      <c r="N42" s="105"/>
      <c r="O42" s="104">
        <f t="shared" si="1"/>
        <v>0</v>
      </c>
      <c r="P42" s="104">
        <f t="shared" si="2"/>
        <v>0</v>
      </c>
      <c r="Q42" s="104">
        <f t="shared" si="6"/>
        <v>0</v>
      </c>
      <c r="R42" s="106">
        <f t="shared" si="7"/>
        <v>0</v>
      </c>
      <c r="S42" s="107">
        <v>0</v>
      </c>
      <c r="T42" s="107">
        <v>0</v>
      </c>
      <c r="U42" s="107"/>
      <c r="V42" s="108">
        <f t="shared" si="3"/>
        <v>0</v>
      </c>
      <c r="W42" s="108">
        <f t="shared" si="8"/>
        <v>0</v>
      </c>
      <c r="X42" s="105"/>
      <c r="Y42" s="109">
        <f t="shared" si="9"/>
        <v>0</v>
      </c>
      <c r="Z42" s="110"/>
      <c r="AA42" s="111"/>
      <c r="AB42" s="114"/>
      <c r="AC42" s="111"/>
      <c r="AD42" s="112">
        <f t="shared" si="10"/>
        <v>0</v>
      </c>
    </row>
    <row r="43" spans="1:30" ht="20.100000000000001" customHeight="1">
      <c r="A43" s="100">
        <f t="shared" si="11"/>
        <v>29</v>
      </c>
      <c r="B43" s="101" t="str">
        <f>IF(RESUMEN!B37="","",RESUMEN!B37)</f>
        <v/>
      </c>
      <c r="C43" s="102" t="str">
        <f>IF(RESUMEN!C37="","",RESUMEN!C37)</f>
        <v/>
      </c>
      <c r="D43" s="101" t="str">
        <f>IF(RESUMEN!D37="","",RESUMEN!D37)</f>
        <v/>
      </c>
      <c r="E43" s="103"/>
      <c r="F43" s="247">
        <f t="shared" si="4"/>
        <v>0</v>
      </c>
      <c r="G43" s="103"/>
      <c r="H43" s="103"/>
      <c r="I43" s="104">
        <f>IF(H43=$R$2,'SS-SMI'!$H$22,IF(H43=$S$2,'SS-SMI'!$I$22,IF(H43=$T$2,'SS-SMI'!$J$22,0)))</f>
        <v>0</v>
      </c>
      <c r="J43" s="104">
        <f t="shared" si="5"/>
        <v>0</v>
      </c>
      <c r="K43" s="104">
        <f t="shared" si="0"/>
        <v>0</v>
      </c>
      <c r="L43" s="105"/>
      <c r="M43" s="105"/>
      <c r="N43" s="105"/>
      <c r="O43" s="104">
        <f t="shared" si="1"/>
        <v>0</v>
      </c>
      <c r="P43" s="104">
        <f t="shared" si="2"/>
        <v>0</v>
      </c>
      <c r="Q43" s="104">
        <f t="shared" si="6"/>
        <v>0</v>
      </c>
      <c r="R43" s="106">
        <f t="shared" si="7"/>
        <v>0</v>
      </c>
      <c r="S43" s="107">
        <v>0</v>
      </c>
      <c r="T43" s="107">
        <v>0</v>
      </c>
      <c r="U43" s="107"/>
      <c r="V43" s="108">
        <f t="shared" si="3"/>
        <v>0</v>
      </c>
      <c r="W43" s="108">
        <f t="shared" si="8"/>
        <v>0</v>
      </c>
      <c r="X43" s="105"/>
      <c r="Y43" s="109">
        <f t="shared" si="9"/>
        <v>0</v>
      </c>
      <c r="Z43" s="110"/>
      <c r="AA43" s="111"/>
      <c r="AB43" s="114"/>
      <c r="AC43" s="111"/>
      <c r="AD43" s="112">
        <f t="shared" si="10"/>
        <v>0</v>
      </c>
    </row>
    <row r="44" spans="1:30" ht="20.100000000000001" customHeight="1">
      <c r="A44" s="100">
        <f t="shared" si="11"/>
        <v>30</v>
      </c>
      <c r="B44" s="101" t="str">
        <f>IF(RESUMEN!B38="","",RESUMEN!B38)</f>
        <v/>
      </c>
      <c r="C44" s="102" t="str">
        <f>IF(RESUMEN!C38="","",RESUMEN!C38)</f>
        <v/>
      </c>
      <c r="D44" s="101" t="str">
        <f>IF(RESUMEN!D38="","",RESUMEN!D38)</f>
        <v/>
      </c>
      <c r="E44" s="103"/>
      <c r="F44" s="247">
        <f t="shared" si="4"/>
        <v>0</v>
      </c>
      <c r="G44" s="103"/>
      <c r="H44" s="103"/>
      <c r="I44" s="104">
        <f>IF(H44=$R$2,'SS-SMI'!$H$22,IF(H44=$S$2,'SS-SMI'!$I$22,IF(H44=$T$2,'SS-SMI'!$J$22,0)))</f>
        <v>0</v>
      </c>
      <c r="J44" s="104">
        <f t="shared" si="5"/>
        <v>0</v>
      </c>
      <c r="K44" s="104">
        <f t="shared" si="0"/>
        <v>0</v>
      </c>
      <c r="L44" s="105"/>
      <c r="M44" s="105"/>
      <c r="N44" s="105"/>
      <c r="O44" s="104">
        <f t="shared" si="1"/>
        <v>0</v>
      </c>
      <c r="P44" s="104">
        <f t="shared" si="2"/>
        <v>0</v>
      </c>
      <c r="Q44" s="104">
        <f t="shared" si="6"/>
        <v>0</v>
      </c>
      <c r="R44" s="106">
        <f t="shared" si="7"/>
        <v>0</v>
      </c>
      <c r="S44" s="107">
        <v>0</v>
      </c>
      <c r="T44" s="107">
        <v>0</v>
      </c>
      <c r="U44" s="107"/>
      <c r="V44" s="108">
        <f t="shared" si="3"/>
        <v>0</v>
      </c>
      <c r="W44" s="108">
        <f t="shared" si="8"/>
        <v>0</v>
      </c>
      <c r="X44" s="105"/>
      <c r="Y44" s="109">
        <f t="shared" si="9"/>
        <v>0</v>
      </c>
      <c r="Z44" s="110"/>
      <c r="AA44" s="111"/>
      <c r="AB44" s="114"/>
      <c r="AC44" s="111"/>
      <c r="AD44" s="112">
        <f t="shared" si="10"/>
        <v>0</v>
      </c>
    </row>
    <row r="45" spans="1:30" ht="20.100000000000001" customHeight="1">
      <c r="A45" s="100">
        <f t="shared" si="11"/>
        <v>31</v>
      </c>
      <c r="B45" s="101" t="str">
        <f>IF(RESUMEN!B39="","",RESUMEN!B39)</f>
        <v/>
      </c>
      <c r="C45" s="102" t="str">
        <f>IF(RESUMEN!C39="","",RESUMEN!C39)</f>
        <v/>
      </c>
      <c r="D45" s="101" t="str">
        <f>IF(RESUMEN!D39="","",RESUMEN!D39)</f>
        <v/>
      </c>
      <c r="E45" s="103"/>
      <c r="F45" s="247">
        <f t="shared" si="4"/>
        <v>0</v>
      </c>
      <c r="G45" s="103"/>
      <c r="H45" s="103"/>
      <c r="I45" s="104">
        <f>IF(H45=$R$2,'SS-SMI'!$H$22,IF(H45=$S$2,'SS-SMI'!$I$22,IF(H45=$T$2,'SS-SMI'!$J$22,0)))</f>
        <v>0</v>
      </c>
      <c r="J45" s="104">
        <f t="shared" si="5"/>
        <v>0</v>
      </c>
      <c r="K45" s="104">
        <f t="shared" si="0"/>
        <v>0</v>
      </c>
      <c r="L45" s="105"/>
      <c r="M45" s="105"/>
      <c r="N45" s="105"/>
      <c r="O45" s="104">
        <f t="shared" si="1"/>
        <v>0</v>
      </c>
      <c r="P45" s="104">
        <f t="shared" si="2"/>
        <v>0</v>
      </c>
      <c r="Q45" s="104">
        <f t="shared" si="6"/>
        <v>0</v>
      </c>
      <c r="R45" s="106">
        <f t="shared" si="7"/>
        <v>0</v>
      </c>
      <c r="S45" s="107">
        <v>0</v>
      </c>
      <c r="T45" s="107">
        <v>0</v>
      </c>
      <c r="U45" s="107"/>
      <c r="V45" s="108">
        <f t="shared" si="3"/>
        <v>0</v>
      </c>
      <c r="W45" s="108">
        <f t="shared" si="8"/>
        <v>0</v>
      </c>
      <c r="X45" s="105"/>
      <c r="Y45" s="109">
        <f t="shared" si="9"/>
        <v>0</v>
      </c>
      <c r="Z45" s="110"/>
      <c r="AA45" s="111"/>
      <c r="AB45" s="114"/>
      <c r="AC45" s="111"/>
      <c r="AD45" s="112">
        <f t="shared" si="10"/>
        <v>0</v>
      </c>
    </row>
    <row r="46" spans="1:30" ht="20.100000000000001" customHeight="1">
      <c r="A46" s="100">
        <f t="shared" si="11"/>
        <v>32</v>
      </c>
      <c r="B46" s="101" t="str">
        <f>IF(RESUMEN!B40="","",RESUMEN!B40)</f>
        <v/>
      </c>
      <c r="C46" s="102" t="str">
        <f>IF(RESUMEN!C40="","",RESUMEN!C40)</f>
        <v/>
      </c>
      <c r="D46" s="101" t="str">
        <f>IF(RESUMEN!D40="","",RESUMEN!D40)</f>
        <v/>
      </c>
      <c r="E46" s="103"/>
      <c r="F46" s="247">
        <f t="shared" si="4"/>
        <v>0</v>
      </c>
      <c r="G46" s="103"/>
      <c r="H46" s="103"/>
      <c r="I46" s="104">
        <f>IF(H46=$R$2,'SS-SMI'!$H$22,IF(H46=$S$2,'SS-SMI'!$I$22,IF(H46=$T$2,'SS-SMI'!$J$22,0)))</f>
        <v>0</v>
      </c>
      <c r="J46" s="104">
        <f t="shared" si="5"/>
        <v>0</v>
      </c>
      <c r="K46" s="104">
        <f t="shared" si="0"/>
        <v>0</v>
      </c>
      <c r="L46" s="105"/>
      <c r="M46" s="105"/>
      <c r="N46" s="105"/>
      <c r="O46" s="104">
        <f t="shared" si="1"/>
        <v>0</v>
      </c>
      <c r="P46" s="104">
        <f t="shared" si="2"/>
        <v>0</v>
      </c>
      <c r="Q46" s="104">
        <f t="shared" si="6"/>
        <v>0</v>
      </c>
      <c r="R46" s="106">
        <f t="shared" si="7"/>
        <v>0</v>
      </c>
      <c r="S46" s="107">
        <v>0</v>
      </c>
      <c r="T46" s="107">
        <v>0</v>
      </c>
      <c r="U46" s="107"/>
      <c r="V46" s="108">
        <f t="shared" si="3"/>
        <v>0</v>
      </c>
      <c r="W46" s="108">
        <f t="shared" si="8"/>
        <v>0</v>
      </c>
      <c r="X46" s="105"/>
      <c r="Y46" s="109">
        <f t="shared" si="9"/>
        <v>0</v>
      </c>
      <c r="Z46" s="110"/>
      <c r="AA46" s="111"/>
      <c r="AB46" s="114"/>
      <c r="AC46" s="111"/>
      <c r="AD46" s="112">
        <f t="shared" si="10"/>
        <v>0</v>
      </c>
    </row>
    <row r="47" spans="1:30" ht="20.100000000000001" customHeight="1">
      <c r="A47" s="100">
        <f t="shared" si="11"/>
        <v>33</v>
      </c>
      <c r="B47" s="101" t="str">
        <f>IF(RESUMEN!B41="","",RESUMEN!B41)</f>
        <v/>
      </c>
      <c r="C47" s="102" t="str">
        <f>IF(RESUMEN!C41="","",RESUMEN!C41)</f>
        <v/>
      </c>
      <c r="D47" s="101" t="str">
        <f>IF(RESUMEN!D41="","",RESUMEN!D41)</f>
        <v/>
      </c>
      <c r="E47" s="103"/>
      <c r="F47" s="247">
        <f t="shared" si="4"/>
        <v>0</v>
      </c>
      <c r="G47" s="103"/>
      <c r="H47" s="103"/>
      <c r="I47" s="104">
        <f>IF(H47=$R$2,'SS-SMI'!$H$22,IF(H47=$S$2,'SS-SMI'!$I$22,IF(H47=$T$2,'SS-SMI'!$J$22,0)))</f>
        <v>0</v>
      </c>
      <c r="J47" s="104">
        <f t="shared" si="5"/>
        <v>0</v>
      </c>
      <c r="K47" s="104">
        <f t="shared" si="0"/>
        <v>0</v>
      </c>
      <c r="L47" s="105"/>
      <c r="M47" s="105"/>
      <c r="N47" s="105"/>
      <c r="O47" s="104">
        <f t="shared" ref="O47:O63" si="12">SUM(L47)</f>
        <v>0</v>
      </c>
      <c r="P47" s="104">
        <f t="shared" ref="P47:P63" si="13">SUM(O47-N47)</f>
        <v>0</v>
      </c>
      <c r="Q47" s="104">
        <f t="shared" si="6"/>
        <v>0</v>
      </c>
      <c r="R47" s="106">
        <f t="shared" si="7"/>
        <v>0</v>
      </c>
      <c r="S47" s="107">
        <v>0</v>
      </c>
      <c r="T47" s="107">
        <v>0</v>
      </c>
      <c r="U47" s="107"/>
      <c r="V47" s="108">
        <f t="shared" si="3"/>
        <v>0</v>
      </c>
      <c r="W47" s="108">
        <f t="shared" si="8"/>
        <v>0</v>
      </c>
      <c r="X47" s="105"/>
      <c r="Y47" s="109">
        <f t="shared" si="9"/>
        <v>0</v>
      </c>
      <c r="Z47" s="110"/>
      <c r="AA47" s="111"/>
      <c r="AB47" s="114"/>
      <c r="AC47" s="111"/>
      <c r="AD47" s="112">
        <f t="shared" si="10"/>
        <v>0</v>
      </c>
    </row>
    <row r="48" spans="1:30" ht="20.100000000000001" customHeight="1">
      <c r="A48" s="100">
        <f t="shared" si="11"/>
        <v>34</v>
      </c>
      <c r="B48" s="101" t="str">
        <f>IF(RESUMEN!B42="","",RESUMEN!B42)</f>
        <v/>
      </c>
      <c r="C48" s="102" t="str">
        <f>IF(RESUMEN!C42="","",RESUMEN!C42)</f>
        <v/>
      </c>
      <c r="D48" s="101" t="str">
        <f>IF(RESUMEN!D42="","",RESUMEN!D42)</f>
        <v/>
      </c>
      <c r="E48" s="103"/>
      <c r="F48" s="247">
        <f t="shared" si="4"/>
        <v>0</v>
      </c>
      <c r="G48" s="103"/>
      <c r="H48" s="103"/>
      <c r="I48" s="104">
        <f>IF(H48=$R$2,'SS-SMI'!$H$22,IF(H48=$S$2,'SS-SMI'!$I$22,IF(H48=$T$2,'SS-SMI'!$J$22,0)))</f>
        <v>0</v>
      </c>
      <c r="J48" s="104">
        <f t="shared" si="5"/>
        <v>0</v>
      </c>
      <c r="K48" s="104">
        <f t="shared" si="0"/>
        <v>0</v>
      </c>
      <c r="L48" s="105"/>
      <c r="M48" s="105"/>
      <c r="N48" s="105"/>
      <c r="O48" s="104">
        <f t="shared" si="12"/>
        <v>0</v>
      </c>
      <c r="P48" s="104">
        <f t="shared" si="13"/>
        <v>0</v>
      </c>
      <c r="Q48" s="104">
        <f t="shared" si="6"/>
        <v>0</v>
      </c>
      <c r="R48" s="106">
        <f t="shared" si="7"/>
        <v>0</v>
      </c>
      <c r="S48" s="107">
        <v>0</v>
      </c>
      <c r="T48" s="107">
        <v>0</v>
      </c>
      <c r="U48" s="107"/>
      <c r="V48" s="108">
        <f t="shared" si="3"/>
        <v>0</v>
      </c>
      <c r="W48" s="108">
        <f t="shared" si="8"/>
        <v>0</v>
      </c>
      <c r="X48" s="105"/>
      <c r="Y48" s="109">
        <f t="shared" si="9"/>
        <v>0</v>
      </c>
      <c r="Z48" s="110"/>
      <c r="AA48" s="111"/>
      <c r="AB48" s="114"/>
      <c r="AC48" s="111"/>
      <c r="AD48" s="112">
        <f t="shared" si="10"/>
        <v>0</v>
      </c>
    </row>
    <row r="49" spans="1:30" ht="20.100000000000001" customHeight="1">
      <c r="A49" s="100">
        <f t="shared" si="11"/>
        <v>35</v>
      </c>
      <c r="B49" s="101" t="str">
        <f>IF(RESUMEN!B43="","",RESUMEN!B43)</f>
        <v/>
      </c>
      <c r="C49" s="102" t="str">
        <f>IF(RESUMEN!C43="","",RESUMEN!C43)</f>
        <v/>
      </c>
      <c r="D49" s="101" t="str">
        <f>IF(RESUMEN!D43="","",RESUMEN!D43)</f>
        <v/>
      </c>
      <c r="E49" s="103"/>
      <c r="F49" s="247">
        <f t="shared" si="4"/>
        <v>0</v>
      </c>
      <c r="G49" s="103"/>
      <c r="H49" s="103"/>
      <c r="I49" s="104">
        <f>IF(H49=$R$2,'SS-SMI'!$H$22,IF(H49=$S$2,'SS-SMI'!$I$22,IF(H49=$T$2,'SS-SMI'!$J$22,0)))</f>
        <v>0</v>
      </c>
      <c r="J49" s="104">
        <f t="shared" si="5"/>
        <v>0</v>
      </c>
      <c r="K49" s="104">
        <f t="shared" si="0"/>
        <v>0</v>
      </c>
      <c r="L49" s="105"/>
      <c r="M49" s="105"/>
      <c r="N49" s="105"/>
      <c r="O49" s="104">
        <f t="shared" si="12"/>
        <v>0</v>
      </c>
      <c r="P49" s="104">
        <f t="shared" si="13"/>
        <v>0</v>
      </c>
      <c r="Q49" s="104">
        <f t="shared" si="6"/>
        <v>0</v>
      </c>
      <c r="R49" s="106">
        <f t="shared" si="7"/>
        <v>0</v>
      </c>
      <c r="S49" s="107">
        <v>0</v>
      </c>
      <c r="T49" s="107">
        <v>0</v>
      </c>
      <c r="U49" s="107"/>
      <c r="V49" s="108">
        <f t="shared" si="3"/>
        <v>0</v>
      </c>
      <c r="W49" s="108">
        <f t="shared" si="8"/>
        <v>0</v>
      </c>
      <c r="X49" s="105"/>
      <c r="Y49" s="109">
        <f t="shared" si="9"/>
        <v>0</v>
      </c>
      <c r="Z49" s="110"/>
      <c r="AA49" s="111"/>
      <c r="AB49" s="114"/>
      <c r="AC49" s="111"/>
      <c r="AD49" s="112">
        <f t="shared" si="10"/>
        <v>0</v>
      </c>
    </row>
    <row r="50" spans="1:30" ht="20.100000000000001" customHeight="1">
      <c r="A50" s="100">
        <f t="shared" si="11"/>
        <v>36</v>
      </c>
      <c r="B50" s="101" t="str">
        <f>IF(RESUMEN!B44="","",RESUMEN!B44)</f>
        <v/>
      </c>
      <c r="C50" s="102" t="str">
        <f>IF(RESUMEN!C44="","",RESUMEN!C44)</f>
        <v/>
      </c>
      <c r="D50" s="101" t="str">
        <f>IF(RESUMEN!D44="","",RESUMEN!D44)</f>
        <v/>
      </c>
      <c r="E50" s="103"/>
      <c r="F50" s="247">
        <f t="shared" si="4"/>
        <v>0</v>
      </c>
      <c r="G50" s="103"/>
      <c r="H50" s="103"/>
      <c r="I50" s="104">
        <f>IF(H50=$R$2,'SS-SMI'!$H$22,IF(H50=$S$2,'SS-SMI'!$I$22,IF(H50=$T$2,'SS-SMI'!$J$22,0)))</f>
        <v>0</v>
      </c>
      <c r="J50" s="104">
        <f t="shared" si="5"/>
        <v>0</v>
      </c>
      <c r="K50" s="104">
        <f t="shared" si="0"/>
        <v>0</v>
      </c>
      <c r="L50" s="105"/>
      <c r="M50" s="105"/>
      <c r="N50" s="105"/>
      <c r="O50" s="104">
        <f t="shared" si="12"/>
        <v>0</v>
      </c>
      <c r="P50" s="104">
        <f t="shared" si="13"/>
        <v>0</v>
      </c>
      <c r="Q50" s="104">
        <f t="shared" si="6"/>
        <v>0</v>
      </c>
      <c r="R50" s="106">
        <f t="shared" si="7"/>
        <v>0</v>
      </c>
      <c r="S50" s="107">
        <v>0</v>
      </c>
      <c r="T50" s="107">
        <v>0</v>
      </c>
      <c r="U50" s="107"/>
      <c r="V50" s="108">
        <f t="shared" si="3"/>
        <v>0</v>
      </c>
      <c r="W50" s="108">
        <f t="shared" si="8"/>
        <v>0</v>
      </c>
      <c r="X50" s="105"/>
      <c r="Y50" s="109">
        <f t="shared" si="9"/>
        <v>0</v>
      </c>
      <c r="Z50" s="110"/>
      <c r="AA50" s="111"/>
      <c r="AB50" s="114"/>
      <c r="AC50" s="111"/>
      <c r="AD50" s="112">
        <f t="shared" si="10"/>
        <v>0</v>
      </c>
    </row>
    <row r="51" spans="1:30" ht="20.100000000000001" customHeight="1">
      <c r="A51" s="100">
        <f t="shared" si="11"/>
        <v>37</v>
      </c>
      <c r="B51" s="101" t="str">
        <f>IF(RESUMEN!B45="","",RESUMEN!B45)</f>
        <v/>
      </c>
      <c r="C51" s="102" t="str">
        <f>IF(RESUMEN!C45="","",RESUMEN!C45)</f>
        <v/>
      </c>
      <c r="D51" s="101" t="str">
        <f>IF(RESUMEN!D45="","",RESUMEN!D45)</f>
        <v/>
      </c>
      <c r="E51" s="103"/>
      <c r="F51" s="247">
        <f t="shared" si="4"/>
        <v>0</v>
      </c>
      <c r="G51" s="103"/>
      <c r="H51" s="103"/>
      <c r="I51" s="104">
        <f>IF(H51=$R$2,'SS-SMI'!$H$22,IF(H51=$S$2,'SS-SMI'!$I$22,IF(H51=$T$2,'SS-SMI'!$J$22,0)))</f>
        <v>0</v>
      </c>
      <c r="J51" s="104">
        <f t="shared" si="5"/>
        <v>0</v>
      </c>
      <c r="K51" s="104">
        <f t="shared" si="0"/>
        <v>0</v>
      </c>
      <c r="L51" s="105"/>
      <c r="M51" s="105"/>
      <c r="N51" s="105"/>
      <c r="O51" s="104">
        <f t="shared" si="12"/>
        <v>0</v>
      </c>
      <c r="P51" s="104">
        <f t="shared" si="13"/>
        <v>0</v>
      </c>
      <c r="Q51" s="104">
        <f t="shared" si="6"/>
        <v>0</v>
      </c>
      <c r="R51" s="106">
        <f t="shared" si="7"/>
        <v>0</v>
      </c>
      <c r="S51" s="107">
        <v>0</v>
      </c>
      <c r="T51" s="107">
        <v>0</v>
      </c>
      <c r="U51" s="107"/>
      <c r="V51" s="108">
        <f t="shared" si="3"/>
        <v>0</v>
      </c>
      <c r="W51" s="108">
        <f t="shared" si="8"/>
        <v>0</v>
      </c>
      <c r="X51" s="105"/>
      <c r="Y51" s="109">
        <f t="shared" si="9"/>
        <v>0</v>
      </c>
      <c r="Z51" s="110"/>
      <c r="AA51" s="111"/>
      <c r="AB51" s="114"/>
      <c r="AC51" s="111"/>
      <c r="AD51" s="112">
        <f t="shared" si="10"/>
        <v>0</v>
      </c>
    </row>
    <row r="52" spans="1:30" ht="20.100000000000001" customHeight="1">
      <c r="A52" s="100">
        <f t="shared" si="11"/>
        <v>38</v>
      </c>
      <c r="B52" s="101" t="str">
        <f>IF(RESUMEN!B46="","",RESUMEN!B46)</f>
        <v/>
      </c>
      <c r="C52" s="102" t="str">
        <f>IF(RESUMEN!C46="","",RESUMEN!C46)</f>
        <v/>
      </c>
      <c r="D52" s="101" t="str">
        <f>IF(RESUMEN!D46="","",RESUMEN!D46)</f>
        <v/>
      </c>
      <c r="E52" s="103"/>
      <c r="F52" s="247">
        <f t="shared" si="4"/>
        <v>0</v>
      </c>
      <c r="G52" s="103"/>
      <c r="H52" s="103"/>
      <c r="I52" s="104">
        <f>IF(H52=$R$2,'SS-SMI'!$H$22,IF(H52=$S$2,'SS-SMI'!$I$22,IF(H52=$T$2,'SS-SMI'!$J$22,0)))</f>
        <v>0</v>
      </c>
      <c r="J52" s="104">
        <f t="shared" si="5"/>
        <v>0</v>
      </c>
      <c r="K52" s="104">
        <f t="shared" si="0"/>
        <v>0</v>
      </c>
      <c r="L52" s="105"/>
      <c r="M52" s="105"/>
      <c r="N52" s="105"/>
      <c r="O52" s="104">
        <f t="shared" si="12"/>
        <v>0</v>
      </c>
      <c r="P52" s="104">
        <f t="shared" si="13"/>
        <v>0</v>
      </c>
      <c r="Q52" s="104">
        <f t="shared" si="6"/>
        <v>0</v>
      </c>
      <c r="R52" s="106">
        <f t="shared" si="7"/>
        <v>0</v>
      </c>
      <c r="S52" s="107">
        <v>0</v>
      </c>
      <c r="T52" s="107">
        <v>0</v>
      </c>
      <c r="U52" s="107"/>
      <c r="V52" s="108">
        <f t="shared" si="3"/>
        <v>0</v>
      </c>
      <c r="W52" s="108">
        <f t="shared" si="8"/>
        <v>0</v>
      </c>
      <c r="X52" s="105"/>
      <c r="Y52" s="109">
        <f t="shared" si="9"/>
        <v>0</v>
      </c>
      <c r="Z52" s="110"/>
      <c r="AA52" s="111"/>
      <c r="AB52" s="114"/>
      <c r="AC52" s="111"/>
      <c r="AD52" s="112">
        <f t="shared" si="10"/>
        <v>0</v>
      </c>
    </row>
    <row r="53" spans="1:30" ht="20.100000000000001" customHeight="1">
      <c r="A53" s="100">
        <f t="shared" si="11"/>
        <v>39</v>
      </c>
      <c r="B53" s="101" t="str">
        <f>IF(RESUMEN!B47="","",RESUMEN!B47)</f>
        <v/>
      </c>
      <c r="C53" s="102" t="str">
        <f>IF(RESUMEN!C47="","",RESUMEN!C47)</f>
        <v/>
      </c>
      <c r="D53" s="101" t="str">
        <f>IF(RESUMEN!D47="","",RESUMEN!D47)</f>
        <v/>
      </c>
      <c r="E53" s="103"/>
      <c r="F53" s="247">
        <f t="shared" si="4"/>
        <v>0</v>
      </c>
      <c r="G53" s="103"/>
      <c r="H53" s="103"/>
      <c r="I53" s="104">
        <f>IF(H53=$R$2,'SS-SMI'!$H$22,IF(H53=$S$2,'SS-SMI'!$I$22,IF(H53=$T$2,'SS-SMI'!$J$22,0)))</f>
        <v>0</v>
      </c>
      <c r="J53" s="104">
        <f t="shared" si="5"/>
        <v>0</v>
      </c>
      <c r="K53" s="104">
        <f t="shared" si="0"/>
        <v>0</v>
      </c>
      <c r="L53" s="105"/>
      <c r="M53" s="105"/>
      <c r="N53" s="105"/>
      <c r="O53" s="104">
        <f t="shared" si="12"/>
        <v>0</v>
      </c>
      <c r="P53" s="104">
        <f t="shared" si="13"/>
        <v>0</v>
      </c>
      <c r="Q53" s="104">
        <f t="shared" si="6"/>
        <v>0</v>
      </c>
      <c r="R53" s="106">
        <f t="shared" si="7"/>
        <v>0</v>
      </c>
      <c r="S53" s="107">
        <v>0</v>
      </c>
      <c r="T53" s="107">
        <v>0</v>
      </c>
      <c r="U53" s="107"/>
      <c r="V53" s="108">
        <f t="shared" si="3"/>
        <v>0</v>
      </c>
      <c r="W53" s="108">
        <f t="shared" si="8"/>
        <v>0</v>
      </c>
      <c r="X53" s="105"/>
      <c r="Y53" s="109">
        <f t="shared" si="9"/>
        <v>0</v>
      </c>
      <c r="Z53" s="110"/>
      <c r="AA53" s="111"/>
      <c r="AB53" s="114"/>
      <c r="AC53" s="111"/>
      <c r="AD53" s="112">
        <f t="shared" si="10"/>
        <v>0</v>
      </c>
    </row>
    <row r="54" spans="1:30" ht="20.100000000000001" customHeight="1">
      <c r="A54" s="100">
        <f t="shared" si="11"/>
        <v>40</v>
      </c>
      <c r="B54" s="101" t="str">
        <f>IF(RESUMEN!B48="","",RESUMEN!B48)</f>
        <v/>
      </c>
      <c r="C54" s="102" t="str">
        <f>IF(RESUMEN!C48="","",RESUMEN!C48)</f>
        <v/>
      </c>
      <c r="D54" s="101" t="str">
        <f>IF(RESUMEN!D48="","",RESUMEN!D48)</f>
        <v/>
      </c>
      <c r="E54" s="103"/>
      <c r="F54" s="247">
        <f t="shared" si="4"/>
        <v>0</v>
      </c>
      <c r="G54" s="103"/>
      <c r="H54" s="103"/>
      <c r="I54" s="104">
        <f>IF(H54=$R$2,'SS-SMI'!$H$22,IF(H54=$S$2,'SS-SMI'!$I$22,IF(H54=$T$2,'SS-SMI'!$J$22,0)))</f>
        <v>0</v>
      </c>
      <c r="J54" s="104">
        <f t="shared" si="5"/>
        <v>0</v>
      </c>
      <c r="K54" s="104">
        <f t="shared" si="0"/>
        <v>0</v>
      </c>
      <c r="L54" s="105"/>
      <c r="M54" s="105"/>
      <c r="N54" s="105"/>
      <c r="O54" s="104">
        <f t="shared" si="12"/>
        <v>0</v>
      </c>
      <c r="P54" s="104">
        <f t="shared" si="13"/>
        <v>0</v>
      </c>
      <c r="Q54" s="104">
        <f t="shared" si="6"/>
        <v>0</v>
      </c>
      <c r="R54" s="106">
        <f t="shared" si="7"/>
        <v>0</v>
      </c>
      <c r="S54" s="107">
        <v>0</v>
      </c>
      <c r="T54" s="107">
        <v>0</v>
      </c>
      <c r="U54" s="107"/>
      <c r="V54" s="108">
        <f t="shared" si="3"/>
        <v>0</v>
      </c>
      <c r="W54" s="108">
        <f t="shared" si="8"/>
        <v>0</v>
      </c>
      <c r="X54" s="105"/>
      <c r="Y54" s="109">
        <f t="shared" si="9"/>
        <v>0</v>
      </c>
      <c r="Z54" s="110"/>
      <c r="AA54" s="111"/>
      <c r="AB54" s="114"/>
      <c r="AC54" s="111"/>
      <c r="AD54" s="112">
        <f t="shared" si="10"/>
        <v>0</v>
      </c>
    </row>
    <row r="55" spans="1:30" ht="20.100000000000001" customHeight="1">
      <c r="A55" s="100">
        <f t="shared" si="11"/>
        <v>41</v>
      </c>
      <c r="B55" s="101" t="str">
        <f>IF(RESUMEN!B49="","",RESUMEN!B49)</f>
        <v/>
      </c>
      <c r="C55" s="102" t="str">
        <f>IF(RESUMEN!C49="","",RESUMEN!C49)</f>
        <v/>
      </c>
      <c r="D55" s="101" t="str">
        <f>IF(RESUMEN!D49="","",RESUMEN!D49)</f>
        <v/>
      </c>
      <c r="E55" s="103"/>
      <c r="F55" s="247">
        <f t="shared" si="4"/>
        <v>0</v>
      </c>
      <c r="G55" s="103"/>
      <c r="H55" s="103"/>
      <c r="I55" s="104">
        <f>IF(H55=$R$2,'SS-SMI'!$H$22,IF(H55=$S$2,'SS-SMI'!$I$22,IF(H55=$T$2,'SS-SMI'!$J$22,0)))</f>
        <v>0</v>
      </c>
      <c r="J55" s="104">
        <f t="shared" si="5"/>
        <v>0</v>
      </c>
      <c r="K55" s="104">
        <f t="shared" si="0"/>
        <v>0</v>
      </c>
      <c r="L55" s="105"/>
      <c r="M55" s="105"/>
      <c r="N55" s="105"/>
      <c r="O55" s="104">
        <f t="shared" si="12"/>
        <v>0</v>
      </c>
      <c r="P55" s="104">
        <f t="shared" si="13"/>
        <v>0</v>
      </c>
      <c r="Q55" s="104">
        <f t="shared" si="6"/>
        <v>0</v>
      </c>
      <c r="R55" s="106">
        <f t="shared" si="7"/>
        <v>0</v>
      </c>
      <c r="S55" s="107">
        <v>0</v>
      </c>
      <c r="T55" s="107">
        <v>0</v>
      </c>
      <c r="U55" s="107"/>
      <c r="V55" s="108">
        <f t="shared" si="3"/>
        <v>0</v>
      </c>
      <c r="W55" s="108">
        <f t="shared" si="8"/>
        <v>0</v>
      </c>
      <c r="X55" s="105"/>
      <c r="Y55" s="109">
        <f t="shared" si="9"/>
        <v>0</v>
      </c>
      <c r="Z55" s="110"/>
      <c r="AA55" s="111"/>
      <c r="AB55" s="114"/>
      <c r="AC55" s="111"/>
      <c r="AD55" s="112">
        <f t="shared" si="10"/>
        <v>0</v>
      </c>
    </row>
    <row r="56" spans="1:30" ht="20.100000000000001" customHeight="1">
      <c r="A56" s="100">
        <f t="shared" si="11"/>
        <v>42</v>
      </c>
      <c r="B56" s="101" t="str">
        <f>IF(RESUMEN!B50="","",RESUMEN!B50)</f>
        <v/>
      </c>
      <c r="C56" s="102" t="str">
        <f>IF(RESUMEN!C50="","",RESUMEN!C50)</f>
        <v/>
      </c>
      <c r="D56" s="101" t="str">
        <f>IF(RESUMEN!D50="","",RESUMEN!D50)</f>
        <v/>
      </c>
      <c r="E56" s="103"/>
      <c r="F56" s="247">
        <f t="shared" si="4"/>
        <v>0</v>
      </c>
      <c r="G56" s="103"/>
      <c r="H56" s="103"/>
      <c r="I56" s="104">
        <f>IF(H56=$R$2,'SS-SMI'!$H$22,IF(H56=$S$2,'SS-SMI'!$I$22,IF(H56=$T$2,'SS-SMI'!$J$22,0)))</f>
        <v>0</v>
      </c>
      <c r="J56" s="104">
        <f t="shared" si="5"/>
        <v>0</v>
      </c>
      <c r="K56" s="104">
        <f t="shared" si="0"/>
        <v>0</v>
      </c>
      <c r="L56" s="105"/>
      <c r="M56" s="105"/>
      <c r="N56" s="105"/>
      <c r="O56" s="104">
        <f t="shared" si="12"/>
        <v>0</v>
      </c>
      <c r="P56" s="104">
        <f t="shared" si="13"/>
        <v>0</v>
      </c>
      <c r="Q56" s="104">
        <f t="shared" si="6"/>
        <v>0</v>
      </c>
      <c r="R56" s="106">
        <f t="shared" si="7"/>
        <v>0</v>
      </c>
      <c r="S56" s="107">
        <v>0</v>
      </c>
      <c r="T56" s="107">
        <v>0</v>
      </c>
      <c r="U56" s="107"/>
      <c r="V56" s="108">
        <f t="shared" si="3"/>
        <v>0</v>
      </c>
      <c r="W56" s="108">
        <f t="shared" si="8"/>
        <v>0</v>
      </c>
      <c r="X56" s="105"/>
      <c r="Y56" s="109">
        <f t="shared" si="9"/>
        <v>0</v>
      </c>
      <c r="Z56" s="110"/>
      <c r="AA56" s="111"/>
      <c r="AB56" s="114"/>
      <c r="AC56" s="111"/>
      <c r="AD56" s="112">
        <f t="shared" si="10"/>
        <v>0</v>
      </c>
    </row>
    <row r="57" spans="1:30" ht="20.100000000000001" customHeight="1">
      <c r="A57" s="100">
        <f t="shared" si="11"/>
        <v>43</v>
      </c>
      <c r="B57" s="101" t="str">
        <f>IF(RESUMEN!B51="","",RESUMEN!B51)</f>
        <v/>
      </c>
      <c r="C57" s="102" t="str">
        <f>IF(RESUMEN!C51="","",RESUMEN!C51)</f>
        <v/>
      </c>
      <c r="D57" s="101" t="str">
        <f>IF(RESUMEN!D51="","",RESUMEN!D51)</f>
        <v/>
      </c>
      <c r="E57" s="103"/>
      <c r="F57" s="247">
        <f t="shared" si="4"/>
        <v>0</v>
      </c>
      <c r="G57" s="103"/>
      <c r="H57" s="103"/>
      <c r="I57" s="104">
        <f>IF(H57=$R$2,'SS-SMI'!$H$22,IF(H57=$S$2,'SS-SMI'!$I$22,IF(H57=$T$2,'SS-SMI'!$J$22,0)))</f>
        <v>0</v>
      </c>
      <c r="J57" s="104">
        <f t="shared" si="5"/>
        <v>0</v>
      </c>
      <c r="K57" s="104">
        <f t="shared" si="0"/>
        <v>0</v>
      </c>
      <c r="L57" s="105"/>
      <c r="M57" s="105"/>
      <c r="N57" s="105"/>
      <c r="O57" s="104">
        <f t="shared" si="12"/>
        <v>0</v>
      </c>
      <c r="P57" s="104">
        <f t="shared" si="13"/>
        <v>0</v>
      </c>
      <c r="Q57" s="104">
        <f t="shared" si="6"/>
        <v>0</v>
      </c>
      <c r="R57" s="106">
        <f t="shared" si="7"/>
        <v>0</v>
      </c>
      <c r="S57" s="107">
        <v>0</v>
      </c>
      <c r="T57" s="107">
        <v>0</v>
      </c>
      <c r="U57" s="107"/>
      <c r="V57" s="108">
        <f t="shared" si="3"/>
        <v>0</v>
      </c>
      <c r="W57" s="108">
        <f t="shared" si="8"/>
        <v>0</v>
      </c>
      <c r="X57" s="105"/>
      <c r="Y57" s="109">
        <f t="shared" si="9"/>
        <v>0</v>
      </c>
      <c r="Z57" s="110"/>
      <c r="AA57" s="111"/>
      <c r="AB57" s="114"/>
      <c r="AC57" s="111"/>
      <c r="AD57" s="112">
        <f t="shared" si="10"/>
        <v>0</v>
      </c>
    </row>
    <row r="58" spans="1:30" ht="20.100000000000001" customHeight="1">
      <c r="A58" s="100">
        <f t="shared" si="11"/>
        <v>44</v>
      </c>
      <c r="B58" s="101" t="str">
        <f>IF(RESUMEN!B52="","",RESUMEN!B52)</f>
        <v/>
      </c>
      <c r="C58" s="102" t="str">
        <f>IF(RESUMEN!C52="","",RESUMEN!C52)</f>
        <v/>
      </c>
      <c r="D58" s="101" t="str">
        <f>IF(RESUMEN!D52="","",RESUMEN!D52)</f>
        <v/>
      </c>
      <c r="E58" s="103"/>
      <c r="F58" s="247">
        <f t="shared" si="4"/>
        <v>0</v>
      </c>
      <c r="G58" s="103"/>
      <c r="H58" s="103"/>
      <c r="I58" s="104">
        <f>IF(H58=$R$2,'SS-SMI'!$H$22,IF(H58=$S$2,'SS-SMI'!$I$22,IF(H58=$T$2,'SS-SMI'!$J$22,0)))</f>
        <v>0</v>
      </c>
      <c r="J58" s="104">
        <f t="shared" si="5"/>
        <v>0</v>
      </c>
      <c r="K58" s="104">
        <f t="shared" si="0"/>
        <v>0</v>
      </c>
      <c r="L58" s="105"/>
      <c r="M58" s="105"/>
      <c r="N58" s="105"/>
      <c r="O58" s="104">
        <f t="shared" si="12"/>
        <v>0</v>
      </c>
      <c r="P58" s="104">
        <f t="shared" si="13"/>
        <v>0</v>
      </c>
      <c r="Q58" s="104">
        <f t="shared" si="6"/>
        <v>0</v>
      </c>
      <c r="R58" s="106">
        <f t="shared" si="7"/>
        <v>0</v>
      </c>
      <c r="S58" s="107">
        <v>0</v>
      </c>
      <c r="T58" s="107">
        <v>0</v>
      </c>
      <c r="U58" s="107"/>
      <c r="V58" s="108">
        <f t="shared" si="3"/>
        <v>0</v>
      </c>
      <c r="W58" s="108">
        <f t="shared" si="8"/>
        <v>0</v>
      </c>
      <c r="X58" s="105"/>
      <c r="Y58" s="109">
        <f t="shared" si="9"/>
        <v>0</v>
      </c>
      <c r="Z58" s="110"/>
      <c r="AA58" s="111"/>
      <c r="AB58" s="114"/>
      <c r="AC58" s="111"/>
      <c r="AD58" s="112">
        <f t="shared" si="10"/>
        <v>0</v>
      </c>
    </row>
    <row r="59" spans="1:30" ht="20.100000000000001" customHeight="1">
      <c r="A59" s="100">
        <f t="shared" si="11"/>
        <v>45</v>
      </c>
      <c r="B59" s="101" t="str">
        <f>IF(RESUMEN!B53="","",RESUMEN!B53)</f>
        <v/>
      </c>
      <c r="C59" s="102" t="str">
        <f>IF(RESUMEN!C53="","",RESUMEN!C53)</f>
        <v/>
      </c>
      <c r="D59" s="101" t="str">
        <f>IF(RESUMEN!D53="","",RESUMEN!D53)</f>
        <v/>
      </c>
      <c r="E59" s="103"/>
      <c r="F59" s="247">
        <f t="shared" si="4"/>
        <v>0</v>
      </c>
      <c r="G59" s="103"/>
      <c r="H59" s="103"/>
      <c r="I59" s="104">
        <f>IF(H59=$R$2,'SS-SMI'!$H$22,IF(H59=$S$2,'SS-SMI'!$I$22,IF(H59=$T$2,'SS-SMI'!$J$22,0)))</f>
        <v>0</v>
      </c>
      <c r="J59" s="104">
        <f t="shared" si="5"/>
        <v>0</v>
      </c>
      <c r="K59" s="104">
        <f t="shared" si="0"/>
        <v>0</v>
      </c>
      <c r="L59" s="105"/>
      <c r="M59" s="105"/>
      <c r="N59" s="105"/>
      <c r="O59" s="104">
        <f t="shared" si="12"/>
        <v>0</v>
      </c>
      <c r="P59" s="104">
        <f t="shared" si="13"/>
        <v>0</v>
      </c>
      <c r="Q59" s="104">
        <f t="shared" si="6"/>
        <v>0</v>
      </c>
      <c r="R59" s="106">
        <f t="shared" si="7"/>
        <v>0</v>
      </c>
      <c r="S59" s="107">
        <v>0</v>
      </c>
      <c r="T59" s="107">
        <v>0</v>
      </c>
      <c r="U59" s="107"/>
      <c r="V59" s="108">
        <f t="shared" si="3"/>
        <v>0</v>
      </c>
      <c r="W59" s="108">
        <f t="shared" si="8"/>
        <v>0</v>
      </c>
      <c r="X59" s="105"/>
      <c r="Y59" s="109">
        <f t="shared" si="9"/>
        <v>0</v>
      </c>
      <c r="Z59" s="110"/>
      <c r="AA59" s="111"/>
      <c r="AB59" s="114"/>
      <c r="AC59" s="111"/>
      <c r="AD59" s="112">
        <f t="shared" si="10"/>
        <v>0</v>
      </c>
    </row>
    <row r="60" spans="1:30" ht="20.100000000000001" customHeight="1">
      <c r="A60" s="100">
        <f t="shared" si="11"/>
        <v>46</v>
      </c>
      <c r="B60" s="101" t="str">
        <f>IF(RESUMEN!B54="","",RESUMEN!B54)</f>
        <v/>
      </c>
      <c r="C60" s="102" t="str">
        <f>IF(RESUMEN!C54="","",RESUMEN!C54)</f>
        <v/>
      </c>
      <c r="D60" s="101" t="str">
        <f>IF(RESUMEN!D54="","",RESUMEN!D54)</f>
        <v/>
      </c>
      <c r="E60" s="103"/>
      <c r="F60" s="247">
        <f t="shared" si="4"/>
        <v>0</v>
      </c>
      <c r="G60" s="103"/>
      <c r="H60" s="103"/>
      <c r="I60" s="104">
        <f>IF(H60=$R$2,'SS-SMI'!$H$22,IF(H60=$S$2,'SS-SMI'!$I$22,IF(H60=$T$2,'SS-SMI'!$J$22,0)))</f>
        <v>0</v>
      </c>
      <c r="J60" s="104">
        <f t="shared" si="5"/>
        <v>0</v>
      </c>
      <c r="K60" s="104">
        <f t="shared" si="0"/>
        <v>0</v>
      </c>
      <c r="L60" s="105"/>
      <c r="M60" s="105"/>
      <c r="N60" s="105"/>
      <c r="O60" s="104">
        <f t="shared" si="12"/>
        <v>0</v>
      </c>
      <c r="P60" s="104">
        <f t="shared" si="13"/>
        <v>0</v>
      </c>
      <c r="Q60" s="104">
        <f t="shared" si="6"/>
        <v>0</v>
      </c>
      <c r="R60" s="106">
        <f t="shared" si="7"/>
        <v>0</v>
      </c>
      <c r="S60" s="107">
        <v>0</v>
      </c>
      <c r="T60" s="107">
        <v>0</v>
      </c>
      <c r="U60" s="107"/>
      <c r="V60" s="108">
        <f t="shared" si="3"/>
        <v>0</v>
      </c>
      <c r="W60" s="108">
        <f t="shared" si="8"/>
        <v>0</v>
      </c>
      <c r="X60" s="105"/>
      <c r="Y60" s="109">
        <f t="shared" si="9"/>
        <v>0</v>
      </c>
      <c r="Z60" s="110"/>
      <c r="AA60" s="111"/>
      <c r="AB60" s="114"/>
      <c r="AC60" s="111"/>
      <c r="AD60" s="112">
        <f t="shared" si="10"/>
        <v>0</v>
      </c>
    </row>
    <row r="61" spans="1:30" ht="20.100000000000001" customHeight="1">
      <c r="A61" s="100">
        <f t="shared" si="11"/>
        <v>47</v>
      </c>
      <c r="B61" s="101" t="str">
        <f>IF(RESUMEN!B55="","",RESUMEN!B55)</f>
        <v/>
      </c>
      <c r="C61" s="102" t="str">
        <f>IF(RESUMEN!C55="","",RESUMEN!C55)</f>
        <v/>
      </c>
      <c r="D61" s="101" t="str">
        <f>IF(RESUMEN!D55="","",RESUMEN!D55)</f>
        <v/>
      </c>
      <c r="E61" s="103"/>
      <c r="F61" s="247">
        <f t="shared" si="4"/>
        <v>0</v>
      </c>
      <c r="G61" s="103"/>
      <c r="H61" s="103"/>
      <c r="I61" s="104">
        <f>IF(H61=$R$2,'SS-SMI'!$H$22,IF(H61=$S$2,'SS-SMI'!$I$22,IF(H61=$T$2,'SS-SMI'!$J$22,0)))</f>
        <v>0</v>
      </c>
      <c r="J61" s="104">
        <f t="shared" si="5"/>
        <v>0</v>
      </c>
      <c r="K61" s="104">
        <f t="shared" si="0"/>
        <v>0</v>
      </c>
      <c r="L61" s="105"/>
      <c r="M61" s="105"/>
      <c r="N61" s="105"/>
      <c r="O61" s="104">
        <f t="shared" si="12"/>
        <v>0</v>
      </c>
      <c r="P61" s="104">
        <f t="shared" si="13"/>
        <v>0</v>
      </c>
      <c r="Q61" s="104">
        <f t="shared" si="6"/>
        <v>0</v>
      </c>
      <c r="R61" s="106">
        <f t="shared" si="7"/>
        <v>0</v>
      </c>
      <c r="S61" s="107">
        <v>0</v>
      </c>
      <c r="T61" s="107">
        <v>0</v>
      </c>
      <c r="U61" s="107"/>
      <c r="V61" s="108">
        <f t="shared" si="3"/>
        <v>0</v>
      </c>
      <c r="W61" s="108">
        <f t="shared" si="8"/>
        <v>0</v>
      </c>
      <c r="X61" s="105"/>
      <c r="Y61" s="109">
        <f t="shared" si="9"/>
        <v>0</v>
      </c>
      <c r="Z61" s="110"/>
      <c r="AA61" s="111"/>
      <c r="AB61" s="114"/>
      <c r="AC61" s="111"/>
      <c r="AD61" s="112">
        <f t="shared" si="10"/>
        <v>0</v>
      </c>
    </row>
    <row r="62" spans="1:30" ht="20.100000000000001" customHeight="1">
      <c r="A62" s="100">
        <f t="shared" si="11"/>
        <v>48</v>
      </c>
      <c r="B62" s="101" t="str">
        <f>IF(RESUMEN!B56="","",RESUMEN!B56)</f>
        <v/>
      </c>
      <c r="C62" s="102" t="str">
        <f>IF(RESUMEN!C56="","",RESUMEN!C56)</f>
        <v/>
      </c>
      <c r="D62" s="101" t="str">
        <f>IF(RESUMEN!D56="","",RESUMEN!D56)</f>
        <v/>
      </c>
      <c r="E62" s="103"/>
      <c r="F62" s="247">
        <f t="shared" si="4"/>
        <v>0</v>
      </c>
      <c r="G62" s="103"/>
      <c r="H62" s="103"/>
      <c r="I62" s="104">
        <f>IF(H62=$R$2,'SS-SMI'!$H$22,IF(H62=$S$2,'SS-SMI'!$I$22,IF(H62=$T$2,'SS-SMI'!$J$22,0)))</f>
        <v>0</v>
      </c>
      <c r="J62" s="104">
        <f t="shared" si="5"/>
        <v>0</v>
      </c>
      <c r="K62" s="104">
        <f t="shared" si="0"/>
        <v>0</v>
      </c>
      <c r="L62" s="105"/>
      <c r="M62" s="105"/>
      <c r="N62" s="105"/>
      <c r="O62" s="104">
        <f t="shared" si="12"/>
        <v>0</v>
      </c>
      <c r="P62" s="104">
        <f t="shared" si="13"/>
        <v>0</v>
      </c>
      <c r="Q62" s="104">
        <f t="shared" si="6"/>
        <v>0</v>
      </c>
      <c r="R62" s="106">
        <f t="shared" si="7"/>
        <v>0</v>
      </c>
      <c r="S62" s="107">
        <v>0</v>
      </c>
      <c r="T62" s="107">
        <v>0</v>
      </c>
      <c r="U62" s="107"/>
      <c r="V62" s="108">
        <f t="shared" si="3"/>
        <v>0</v>
      </c>
      <c r="W62" s="108">
        <f t="shared" si="8"/>
        <v>0</v>
      </c>
      <c r="X62" s="105"/>
      <c r="Y62" s="109">
        <f t="shared" si="9"/>
        <v>0</v>
      </c>
      <c r="Z62" s="110"/>
      <c r="AA62" s="111"/>
      <c r="AB62" s="114"/>
      <c r="AC62" s="111"/>
      <c r="AD62" s="112">
        <f t="shared" si="10"/>
        <v>0</v>
      </c>
    </row>
    <row r="63" spans="1:30" ht="20.100000000000001" customHeight="1">
      <c r="A63" s="100">
        <f t="shared" si="11"/>
        <v>49</v>
      </c>
      <c r="B63" s="101" t="str">
        <f>IF(RESUMEN!B57="","",RESUMEN!B57)</f>
        <v/>
      </c>
      <c r="C63" s="102" t="str">
        <f>IF(RESUMEN!C57="","",RESUMEN!C57)</f>
        <v/>
      </c>
      <c r="D63" s="101" t="str">
        <f>IF(RESUMEN!D57="","",RESUMEN!D57)</f>
        <v/>
      </c>
      <c r="E63" s="103"/>
      <c r="F63" s="247">
        <f t="shared" si="4"/>
        <v>0</v>
      </c>
      <c r="G63" s="103"/>
      <c r="H63" s="103"/>
      <c r="I63" s="104">
        <f>IF(H63=$R$2,'SS-SMI'!$H$22,IF(H63=$S$2,'SS-SMI'!$I$22,IF(H63=$T$2,'SS-SMI'!$J$22,0)))</f>
        <v>0</v>
      </c>
      <c r="J63" s="104">
        <f t="shared" si="5"/>
        <v>0</v>
      </c>
      <c r="K63" s="104">
        <f t="shared" si="0"/>
        <v>0</v>
      </c>
      <c r="L63" s="105"/>
      <c r="M63" s="105"/>
      <c r="N63" s="105"/>
      <c r="O63" s="104">
        <f t="shared" si="12"/>
        <v>0</v>
      </c>
      <c r="P63" s="104">
        <f t="shared" si="13"/>
        <v>0</v>
      </c>
      <c r="Q63" s="104">
        <f t="shared" si="6"/>
        <v>0</v>
      </c>
      <c r="R63" s="106">
        <f t="shared" si="7"/>
        <v>0</v>
      </c>
      <c r="S63" s="107">
        <v>0</v>
      </c>
      <c r="T63" s="107">
        <v>0</v>
      </c>
      <c r="U63" s="107"/>
      <c r="V63" s="108">
        <f t="shared" si="3"/>
        <v>0</v>
      </c>
      <c r="W63" s="108">
        <f t="shared" si="8"/>
        <v>0</v>
      </c>
      <c r="X63" s="105"/>
      <c r="Y63" s="109">
        <f t="shared" si="9"/>
        <v>0</v>
      </c>
      <c r="Z63" s="110"/>
      <c r="AA63" s="111"/>
      <c r="AB63" s="114"/>
      <c r="AC63" s="111"/>
      <c r="AD63" s="112">
        <f t="shared" si="10"/>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4">SUM(O15:O63)</f>
        <v>0</v>
      </c>
      <c r="P64" s="117">
        <f t="shared" si="14"/>
        <v>0</v>
      </c>
      <c r="Q64" s="117">
        <f t="shared" si="14"/>
        <v>0</v>
      </c>
      <c r="R64" s="117">
        <f t="shared" si="14"/>
        <v>0</v>
      </c>
      <c r="S64" s="117">
        <f t="shared" si="14"/>
        <v>0</v>
      </c>
      <c r="T64" s="117">
        <f t="shared" si="14"/>
        <v>0</v>
      </c>
      <c r="U64" s="117">
        <f t="shared" si="14"/>
        <v>0</v>
      </c>
      <c r="V64" s="118">
        <f t="shared" si="14"/>
        <v>0</v>
      </c>
      <c r="W64" s="118">
        <f t="shared" si="14"/>
        <v>0</v>
      </c>
      <c r="X64" s="117">
        <f t="shared" si="14"/>
        <v>0</v>
      </c>
      <c r="Y64" s="118">
        <f t="shared" si="14"/>
        <v>0</v>
      </c>
      <c r="Z64" s="119">
        <f t="shared" si="14"/>
        <v>0</v>
      </c>
      <c r="AA64" s="121"/>
      <c r="AB64" s="121"/>
      <c r="AC64" s="121"/>
      <c r="AD64" s="122">
        <f>SUM(AD15:AD63)</f>
        <v>0</v>
      </c>
    </row>
  </sheetData>
  <sheetProtection algorithmName="SHA-512" hashValue="axdliNdSIdk79eCm/ME8VN6QqVUTfHkvjeBiKYx+ZgYyGeMQQdOEBpCurWy5SGQ1+7Gs2+2FwakAqzdkMlOkaQ==" saltValue="tw9hsxmGbeVharwnRdRmuw=="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17" priority="1" stopIfTrue="1" operator="equal">
      <formula>"x"</formula>
    </cfRule>
  </conditionalFormatting>
  <conditionalFormatting sqref="H13:I13 L13">
    <cfRule type="expression" dxfId="16" priority="2" stopIfTrue="1">
      <formula>NOT(ISERROR(SEARCH("OJO",H13)))</formula>
    </cfRule>
  </conditionalFormatting>
  <dataValidations xWindow="18829" yWindow="5071"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M1" zoomScale="115" zoomScaleNormal="115"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85546875" customWidth="1"/>
    <col min="19" max="19" width="14.85546875" customWidth="1"/>
    <col min="20" max="20" width="12.5703125" bestFit="1" customWidth="1"/>
    <col min="21" max="21" width="0" hidden="1" customWidth="1"/>
    <col min="23" max="24" width="12.85546875" customWidth="1"/>
    <col min="25" max="25" width="12.7109375" customWidth="1"/>
    <col min="28" max="28" width="13.5703125" customWidth="1"/>
    <col min="29" max="29" width="35.710937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56.25">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08KWLjVv64lIG/SrKVJR+5nY5FaNyc1Q2cu+g1+KfvAA+pjtIMZ0qJiG39xt9RsTVebAvp1fwNYuSN7b0m7t3A==" saltValue="mAKDgObspO77FIuK2pSspw=="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15" priority="1" stopIfTrue="1" operator="equal">
      <formula>"x"</formula>
    </cfRule>
  </conditionalFormatting>
  <conditionalFormatting sqref="H13:I13 L13">
    <cfRule type="expression" dxfId="14" priority="2" stopIfTrue="1">
      <formula>NOT(ISERROR(SEARCH("OJO",H13)))</formula>
    </cfRule>
  </conditionalFormatting>
  <dataValidations xWindow="4236" yWindow="43176"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140625" customWidth="1"/>
    <col min="19" max="19" width="15.5703125" customWidth="1"/>
    <col min="20" max="20" width="12.42578125" customWidth="1"/>
    <col min="21" max="21" width="0.140625" customWidth="1"/>
    <col min="23" max="24" width="12.85546875" customWidth="1"/>
    <col min="25" max="25" width="12.7109375" customWidth="1"/>
    <col min="28" max="28" width="13.42578125" customWidth="1"/>
    <col min="29" max="29" width="36"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66.7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c r="T15" s="107"/>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c r="T16" s="107"/>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c r="T17" s="107"/>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c r="T18" s="107"/>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c r="T19" s="107"/>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c r="T20" s="107"/>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c r="T21" s="107"/>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c r="T22" s="107"/>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c r="T23" s="107"/>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c r="T24" s="107"/>
      <c r="U24" s="107"/>
      <c r="V24" s="108">
        <f t="shared" si="3"/>
        <v>0</v>
      </c>
      <c r="W24" s="108">
        <f t="shared" si="9"/>
        <v>0</v>
      </c>
      <c r="X24" s="105"/>
      <c r="Y24" s="109">
        <f t="shared" si="10"/>
        <v>0</v>
      </c>
      <c r="Z24" s="110"/>
      <c r="AA24" s="111"/>
      <c r="AB24" s="114"/>
      <c r="AC24" s="111"/>
      <c r="AD24" s="112">
        <f t="shared" si="4"/>
        <v>0</v>
      </c>
    </row>
    <row r="25" spans="1:33">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c r="T25" s="107"/>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c r="T26" s="107"/>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c r="T27" s="107"/>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c r="T28" s="107"/>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c r="T29" s="107"/>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c r="T30" s="107"/>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c r="T31" s="107"/>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c r="T32" s="107"/>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c r="T33" s="107"/>
      <c r="U33" s="107"/>
      <c r="V33" s="108">
        <f t="shared" si="3"/>
        <v>0</v>
      </c>
      <c r="W33" s="108">
        <f t="shared" si="9"/>
        <v>0</v>
      </c>
      <c r="X33" s="105"/>
      <c r="Y33" s="109">
        <f t="shared" si="10"/>
        <v>0</v>
      </c>
      <c r="Z33" s="110"/>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c r="T34" s="107"/>
      <c r="U34" s="107"/>
      <c r="V34" s="108">
        <f t="shared" si="3"/>
        <v>0</v>
      </c>
      <c r="W34" s="108">
        <f t="shared" si="9"/>
        <v>0</v>
      </c>
      <c r="X34" s="105"/>
      <c r="Y34" s="109">
        <f t="shared" si="10"/>
        <v>0</v>
      </c>
      <c r="Z34" s="110"/>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c r="T35" s="107"/>
      <c r="U35" s="107"/>
      <c r="V35" s="108">
        <f t="shared" si="3"/>
        <v>0</v>
      </c>
      <c r="W35" s="108">
        <f t="shared" si="9"/>
        <v>0</v>
      </c>
      <c r="X35" s="105"/>
      <c r="Y35" s="109">
        <f t="shared" si="10"/>
        <v>0</v>
      </c>
      <c r="Z35" s="110"/>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c r="T36" s="107"/>
      <c r="U36" s="107"/>
      <c r="V36" s="108">
        <f t="shared" si="3"/>
        <v>0</v>
      </c>
      <c r="W36" s="108">
        <f t="shared" si="9"/>
        <v>0</v>
      </c>
      <c r="X36" s="105"/>
      <c r="Y36" s="109">
        <f t="shared" si="10"/>
        <v>0</v>
      </c>
      <c r="Z36" s="110"/>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c r="T37" s="107"/>
      <c r="U37" s="107"/>
      <c r="V37" s="108">
        <f t="shared" si="3"/>
        <v>0</v>
      </c>
      <c r="W37" s="108">
        <f t="shared" si="9"/>
        <v>0</v>
      </c>
      <c r="X37" s="105"/>
      <c r="Y37" s="109">
        <f t="shared" si="10"/>
        <v>0</v>
      </c>
      <c r="Z37" s="110"/>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c r="T38" s="107"/>
      <c r="U38" s="107"/>
      <c r="V38" s="108">
        <f t="shared" si="3"/>
        <v>0</v>
      </c>
      <c r="W38" s="108">
        <f t="shared" si="9"/>
        <v>0</v>
      </c>
      <c r="X38" s="105"/>
      <c r="Y38" s="109">
        <f t="shared" si="10"/>
        <v>0</v>
      </c>
      <c r="Z38" s="110"/>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c r="T39" s="107"/>
      <c r="U39" s="107"/>
      <c r="V39" s="108">
        <f t="shared" si="3"/>
        <v>0</v>
      </c>
      <c r="W39" s="108">
        <f t="shared" si="9"/>
        <v>0</v>
      </c>
      <c r="X39" s="105"/>
      <c r="Y39" s="109">
        <f t="shared" si="10"/>
        <v>0</v>
      </c>
      <c r="Z39" s="110"/>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c r="T40" s="107"/>
      <c r="U40" s="107"/>
      <c r="V40" s="108">
        <f t="shared" si="3"/>
        <v>0</v>
      </c>
      <c r="W40" s="108">
        <f t="shared" si="9"/>
        <v>0</v>
      </c>
      <c r="X40" s="105"/>
      <c r="Y40" s="109">
        <f t="shared" si="10"/>
        <v>0</v>
      </c>
      <c r="Z40" s="110"/>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c r="T41" s="107"/>
      <c r="U41" s="107"/>
      <c r="V41" s="108">
        <f t="shared" si="3"/>
        <v>0</v>
      </c>
      <c r="W41" s="108">
        <f t="shared" si="9"/>
        <v>0</v>
      </c>
      <c r="X41" s="105"/>
      <c r="Y41" s="109">
        <f t="shared" si="10"/>
        <v>0</v>
      </c>
      <c r="Z41" s="110"/>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c r="T42" s="107"/>
      <c r="U42" s="107"/>
      <c r="V42" s="108">
        <f t="shared" si="3"/>
        <v>0</v>
      </c>
      <c r="W42" s="108">
        <f t="shared" si="9"/>
        <v>0</v>
      </c>
      <c r="X42" s="105"/>
      <c r="Y42" s="109">
        <f t="shared" si="10"/>
        <v>0</v>
      </c>
      <c r="Z42" s="110"/>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c r="T43" s="107"/>
      <c r="U43" s="107"/>
      <c r="V43" s="108">
        <f t="shared" si="3"/>
        <v>0</v>
      </c>
      <c r="W43" s="108">
        <f t="shared" si="9"/>
        <v>0</v>
      </c>
      <c r="X43" s="105"/>
      <c r="Y43" s="109">
        <f t="shared" si="10"/>
        <v>0</v>
      </c>
      <c r="Z43" s="110"/>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c r="T44" s="107"/>
      <c r="U44" s="107"/>
      <c r="V44" s="108">
        <f t="shared" si="3"/>
        <v>0</v>
      </c>
      <c r="W44" s="108">
        <f t="shared" si="9"/>
        <v>0</v>
      </c>
      <c r="X44" s="105"/>
      <c r="Y44" s="109">
        <f t="shared" si="10"/>
        <v>0</v>
      </c>
      <c r="Z44" s="110"/>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c r="T45" s="107"/>
      <c r="U45" s="107"/>
      <c r="V45" s="108">
        <f t="shared" si="3"/>
        <v>0</v>
      </c>
      <c r="W45" s="108">
        <f t="shared" si="9"/>
        <v>0</v>
      </c>
      <c r="X45" s="105"/>
      <c r="Y45" s="109">
        <f t="shared" si="10"/>
        <v>0</v>
      </c>
      <c r="Z45" s="110"/>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c r="T46" s="107"/>
      <c r="U46" s="107"/>
      <c r="V46" s="108">
        <f t="shared" si="3"/>
        <v>0</v>
      </c>
      <c r="W46" s="108">
        <f t="shared" si="9"/>
        <v>0</v>
      </c>
      <c r="X46" s="105"/>
      <c r="Y46" s="109">
        <f t="shared" si="10"/>
        <v>0</v>
      </c>
      <c r="Z46" s="110"/>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c r="T47" s="107"/>
      <c r="U47" s="107"/>
      <c r="V47" s="108">
        <f t="shared" si="3"/>
        <v>0</v>
      </c>
      <c r="W47" s="108">
        <f t="shared" si="9"/>
        <v>0</v>
      </c>
      <c r="X47" s="105"/>
      <c r="Y47" s="109">
        <f t="shared" si="10"/>
        <v>0</v>
      </c>
      <c r="Z47" s="110"/>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c r="T48" s="107"/>
      <c r="U48" s="107"/>
      <c r="V48" s="108">
        <f t="shared" si="3"/>
        <v>0</v>
      </c>
      <c r="W48" s="108">
        <f t="shared" si="9"/>
        <v>0</v>
      </c>
      <c r="X48" s="105"/>
      <c r="Y48" s="109">
        <f t="shared" si="10"/>
        <v>0</v>
      </c>
      <c r="Z48" s="110"/>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c r="T49" s="107"/>
      <c r="U49" s="107"/>
      <c r="V49" s="108">
        <f t="shared" si="3"/>
        <v>0</v>
      </c>
      <c r="W49" s="108">
        <f t="shared" si="9"/>
        <v>0</v>
      </c>
      <c r="X49" s="105"/>
      <c r="Y49" s="109">
        <f t="shared" si="10"/>
        <v>0</v>
      </c>
      <c r="Z49" s="110"/>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c r="T50" s="107"/>
      <c r="U50" s="107"/>
      <c r="V50" s="108">
        <f t="shared" si="3"/>
        <v>0</v>
      </c>
      <c r="W50" s="108">
        <f t="shared" si="9"/>
        <v>0</v>
      </c>
      <c r="X50" s="105"/>
      <c r="Y50" s="109">
        <f t="shared" si="10"/>
        <v>0</v>
      </c>
      <c r="Z50" s="110"/>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c r="T51" s="107"/>
      <c r="U51" s="107"/>
      <c r="V51" s="108">
        <f t="shared" si="3"/>
        <v>0</v>
      </c>
      <c r="W51" s="108">
        <f t="shared" si="9"/>
        <v>0</v>
      </c>
      <c r="X51" s="105"/>
      <c r="Y51" s="109">
        <f t="shared" si="10"/>
        <v>0</v>
      </c>
      <c r="Z51" s="110"/>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c r="T52" s="107"/>
      <c r="U52" s="107"/>
      <c r="V52" s="108">
        <f t="shared" si="3"/>
        <v>0</v>
      </c>
      <c r="W52" s="108">
        <f t="shared" si="9"/>
        <v>0</v>
      </c>
      <c r="X52" s="105"/>
      <c r="Y52" s="109">
        <f t="shared" si="10"/>
        <v>0</v>
      </c>
      <c r="Z52" s="110"/>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c r="T53" s="107"/>
      <c r="U53" s="107"/>
      <c r="V53" s="108">
        <f t="shared" si="3"/>
        <v>0</v>
      </c>
      <c r="W53" s="108">
        <f t="shared" si="9"/>
        <v>0</v>
      </c>
      <c r="X53" s="105"/>
      <c r="Y53" s="109">
        <f t="shared" si="10"/>
        <v>0</v>
      </c>
      <c r="Z53" s="110"/>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c r="T54" s="107"/>
      <c r="U54" s="107"/>
      <c r="V54" s="108">
        <f t="shared" si="3"/>
        <v>0</v>
      </c>
      <c r="W54" s="108">
        <f t="shared" si="9"/>
        <v>0</v>
      </c>
      <c r="X54" s="105"/>
      <c r="Y54" s="109">
        <f t="shared" si="10"/>
        <v>0</v>
      </c>
      <c r="Z54" s="110"/>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c r="T55" s="107"/>
      <c r="U55" s="107"/>
      <c r="V55" s="108">
        <f t="shared" si="3"/>
        <v>0</v>
      </c>
      <c r="W55" s="108">
        <f t="shared" si="9"/>
        <v>0</v>
      </c>
      <c r="X55" s="105"/>
      <c r="Y55" s="109">
        <f t="shared" si="10"/>
        <v>0</v>
      </c>
      <c r="Z55" s="110"/>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c r="T56" s="107"/>
      <c r="U56" s="107"/>
      <c r="V56" s="108">
        <f t="shared" si="3"/>
        <v>0</v>
      </c>
      <c r="W56" s="108">
        <f t="shared" si="9"/>
        <v>0</v>
      </c>
      <c r="X56" s="105"/>
      <c r="Y56" s="109">
        <f t="shared" si="10"/>
        <v>0</v>
      </c>
      <c r="Z56" s="110"/>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c r="T57" s="107"/>
      <c r="U57" s="107"/>
      <c r="V57" s="108">
        <f t="shared" si="3"/>
        <v>0</v>
      </c>
      <c r="W57" s="108">
        <f t="shared" si="9"/>
        <v>0</v>
      </c>
      <c r="X57" s="105"/>
      <c r="Y57" s="109">
        <f t="shared" si="10"/>
        <v>0</v>
      </c>
      <c r="Z57" s="110"/>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c r="T58" s="107"/>
      <c r="U58" s="107"/>
      <c r="V58" s="108">
        <f t="shared" si="3"/>
        <v>0</v>
      </c>
      <c r="W58" s="108">
        <f t="shared" si="9"/>
        <v>0</v>
      </c>
      <c r="X58" s="105"/>
      <c r="Y58" s="109">
        <f t="shared" si="10"/>
        <v>0</v>
      </c>
      <c r="Z58" s="110"/>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c r="T59" s="107"/>
      <c r="U59" s="107"/>
      <c r="V59" s="108">
        <f t="shared" si="3"/>
        <v>0</v>
      </c>
      <c r="W59" s="108">
        <f t="shared" si="9"/>
        <v>0</v>
      </c>
      <c r="X59" s="105"/>
      <c r="Y59" s="109">
        <f t="shared" si="10"/>
        <v>0</v>
      </c>
      <c r="Z59" s="110"/>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c r="T60" s="107"/>
      <c r="U60" s="107"/>
      <c r="V60" s="108">
        <f t="shared" si="3"/>
        <v>0</v>
      </c>
      <c r="W60" s="108">
        <f t="shared" si="9"/>
        <v>0</v>
      </c>
      <c r="X60" s="105"/>
      <c r="Y60" s="109">
        <f t="shared" si="10"/>
        <v>0</v>
      </c>
      <c r="Z60" s="110"/>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c r="T61" s="107"/>
      <c r="U61" s="107"/>
      <c r="V61" s="108">
        <f t="shared" si="3"/>
        <v>0</v>
      </c>
      <c r="W61" s="108">
        <f t="shared" si="9"/>
        <v>0</v>
      </c>
      <c r="X61" s="105"/>
      <c r="Y61" s="109">
        <f t="shared" si="10"/>
        <v>0</v>
      </c>
      <c r="Z61" s="110"/>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c r="T62" s="107"/>
      <c r="U62" s="107"/>
      <c r="V62" s="108">
        <f t="shared" si="3"/>
        <v>0</v>
      </c>
      <c r="W62" s="108">
        <f t="shared" si="9"/>
        <v>0</v>
      </c>
      <c r="X62" s="105"/>
      <c r="Y62" s="109">
        <f t="shared" si="10"/>
        <v>0</v>
      </c>
      <c r="Z62" s="110"/>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c r="T63" s="107"/>
      <c r="U63" s="107"/>
      <c r="V63" s="108">
        <f t="shared" si="3"/>
        <v>0</v>
      </c>
      <c r="W63" s="108">
        <f t="shared" si="9"/>
        <v>0</v>
      </c>
      <c r="X63" s="105"/>
      <c r="Y63" s="109">
        <f t="shared" si="10"/>
        <v>0</v>
      </c>
      <c r="Z63" s="110"/>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OeT/NbWmTARwYS2SRzqteiVzDZRXthPV2p3aUEkM3IZ3PtgIr/kZL7IcBVeqTkDm6JtJ6wRFa5j8UrLvGGsPsA==" saltValue="aG+Nr37HaPiKAxUR4xriSA=="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13" priority="1" stopIfTrue="1" operator="equal">
      <formula>"x"</formula>
    </cfRule>
  </conditionalFormatting>
  <conditionalFormatting sqref="H13:I13 L13">
    <cfRule type="expression" dxfId="12" priority="2" stopIfTrue="1">
      <formula>NOT(ISERROR(SEARCH("OJO",H13)))</formula>
    </cfRule>
  </conditionalFormatting>
  <dataValidations xWindow="37396" yWindow="52724"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zoomScale="40" zoomScaleNormal="4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4.7109375" customWidth="1"/>
    <col min="19" max="19" width="15.140625" customWidth="1"/>
    <col min="20" max="20" width="12.7109375" customWidth="1"/>
    <col min="21" max="21" width="0" hidden="1" customWidth="1"/>
    <col min="23" max="24" width="12.85546875" customWidth="1"/>
    <col min="25" max="25" width="12.7109375" customWidth="1"/>
    <col min="28" max="28" width="13" customWidth="1"/>
    <col min="29" max="29" width="36"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56.25">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v>0</v>
      </c>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v>0</v>
      </c>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v>0</v>
      </c>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v>0</v>
      </c>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v>0</v>
      </c>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v>0</v>
      </c>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v>0</v>
      </c>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v>0</v>
      </c>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v>0</v>
      </c>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v>0</v>
      </c>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v>0</v>
      </c>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v>0</v>
      </c>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v>0</v>
      </c>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v>0</v>
      </c>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v>0</v>
      </c>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v>0</v>
      </c>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v>0</v>
      </c>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v>0</v>
      </c>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v>0</v>
      </c>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v>0</v>
      </c>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v>0</v>
      </c>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v>0</v>
      </c>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v>0</v>
      </c>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v>0</v>
      </c>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v>0</v>
      </c>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v>0</v>
      </c>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v>0</v>
      </c>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v>0</v>
      </c>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v>0</v>
      </c>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v>0</v>
      </c>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v>0</v>
      </c>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Knncn/ryhZVh+QJ60AlTBsCmz0ibvCQim/l8pSncjMXMolShsdSDYaXe/HlaZ5DbkVvRB9uuDlLwCcsNoiXU0g==" saltValue="Zx9gxOQed53/xV5m10fi2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11" priority="1" stopIfTrue="1" operator="equal">
      <formula>"x"</formula>
    </cfRule>
  </conditionalFormatting>
  <conditionalFormatting sqref="H13:I13 L13">
    <cfRule type="expression" dxfId="10" priority="2" stopIfTrue="1">
      <formula>NOT(ISERROR(SEARCH("OJO",H13)))</formula>
    </cfRule>
  </conditionalFormatting>
  <dataValidations xWindow="22633" yWindow="33360"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zoomScale="40" zoomScaleNormal="4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4.7109375" customWidth="1"/>
    <col min="19" max="19" width="14.42578125" customWidth="1"/>
    <col min="20" max="20" width="12.5703125" bestFit="1" customWidth="1"/>
    <col min="21" max="21" width="0" hidden="1" customWidth="1"/>
    <col min="23" max="24" width="12.85546875" customWidth="1"/>
    <col min="25" max="25" width="12.7109375" customWidth="1"/>
    <col min="28" max="28" width="12.85546875" customWidth="1"/>
    <col min="29" max="29" width="36.1406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56.25">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v>0</v>
      </c>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v>0</v>
      </c>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v>0</v>
      </c>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v>0</v>
      </c>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v>0</v>
      </c>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v>0</v>
      </c>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v>0</v>
      </c>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v>0</v>
      </c>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v>0</v>
      </c>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v>0</v>
      </c>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v>0</v>
      </c>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v>0</v>
      </c>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v>0</v>
      </c>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v>0</v>
      </c>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v>0</v>
      </c>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v>0</v>
      </c>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v>0</v>
      </c>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v>0</v>
      </c>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v>0</v>
      </c>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v>0</v>
      </c>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v>0</v>
      </c>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v>0</v>
      </c>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v>0</v>
      </c>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v>0</v>
      </c>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v>0</v>
      </c>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v>0</v>
      </c>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v>0</v>
      </c>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v>0</v>
      </c>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v>0</v>
      </c>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v>0</v>
      </c>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v>0</v>
      </c>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48JOD0oFqj/uCtJbZOtSimkp2MNJMMpxDqZTq1g1GydegORpFErJw4xhDLxKWAWZ4+8Iu3iFx2e1m5oJXM71uQ==" saltValue="0rfqYMOD3tVbD8hif0d13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9" priority="1" stopIfTrue="1" operator="equal">
      <formula>"x"</formula>
    </cfRule>
  </conditionalFormatting>
  <conditionalFormatting sqref="H13:I13 L13">
    <cfRule type="expression" dxfId="8" priority="2" stopIfTrue="1">
      <formula>NOT(ISERROR(SEARCH("OJO",H13)))</formula>
    </cfRule>
  </conditionalFormatting>
  <dataValidations xWindow="29516" yWindow="13062"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4.7109375" customWidth="1"/>
    <col min="19" max="19" width="14.42578125" customWidth="1"/>
    <col min="20" max="20" width="12.5703125" bestFit="1" customWidth="1"/>
    <col min="21" max="21" width="0.140625" customWidth="1"/>
    <col min="23" max="24" width="12.85546875" customWidth="1"/>
    <col min="25" max="25" width="12.7109375" customWidth="1"/>
    <col min="28" max="28" width="13.5703125" customWidth="1"/>
    <col min="29" max="29" width="35.8554687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68.2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c r="T15" s="107"/>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c r="T16" s="107"/>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c r="T17" s="107"/>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c r="T18" s="107"/>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c r="T19" s="107"/>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c r="T20" s="107"/>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c r="T21" s="107"/>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c r="T22" s="107"/>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c r="T23" s="107"/>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c r="T24" s="107"/>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c r="T25" s="107"/>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c r="T26" s="107"/>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c r="T27" s="107"/>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c r="T28" s="107"/>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c r="T29" s="107"/>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c r="T30" s="107"/>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c r="T31" s="107"/>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c r="T32" s="107"/>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c r="T33" s="107"/>
      <c r="U33" s="107"/>
      <c r="V33" s="108">
        <f t="shared" si="3"/>
        <v>0</v>
      </c>
      <c r="W33" s="108">
        <f t="shared" si="9"/>
        <v>0</v>
      </c>
      <c r="X33" s="105"/>
      <c r="Y33" s="109">
        <f t="shared" si="10"/>
        <v>0</v>
      </c>
      <c r="Z33" s="110">
        <v>0</v>
      </c>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c r="T34" s="107"/>
      <c r="U34" s="107"/>
      <c r="V34" s="108">
        <f t="shared" si="3"/>
        <v>0</v>
      </c>
      <c r="W34" s="108">
        <f t="shared" si="9"/>
        <v>0</v>
      </c>
      <c r="X34" s="105"/>
      <c r="Y34" s="109">
        <f t="shared" si="10"/>
        <v>0</v>
      </c>
      <c r="Z34" s="110">
        <v>0</v>
      </c>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c r="T35" s="107"/>
      <c r="U35" s="107"/>
      <c r="V35" s="108">
        <f t="shared" si="3"/>
        <v>0</v>
      </c>
      <c r="W35" s="108">
        <f t="shared" si="9"/>
        <v>0</v>
      </c>
      <c r="X35" s="105"/>
      <c r="Y35" s="109">
        <f t="shared" si="10"/>
        <v>0</v>
      </c>
      <c r="Z35" s="110">
        <v>0</v>
      </c>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c r="T36" s="107"/>
      <c r="U36" s="107"/>
      <c r="V36" s="108">
        <f t="shared" si="3"/>
        <v>0</v>
      </c>
      <c r="W36" s="108">
        <f t="shared" si="9"/>
        <v>0</v>
      </c>
      <c r="X36" s="105"/>
      <c r="Y36" s="109">
        <f t="shared" si="10"/>
        <v>0</v>
      </c>
      <c r="Z36" s="110">
        <v>0</v>
      </c>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c r="T37" s="107"/>
      <c r="U37" s="107"/>
      <c r="V37" s="108">
        <f t="shared" si="3"/>
        <v>0</v>
      </c>
      <c r="W37" s="108">
        <f t="shared" si="9"/>
        <v>0</v>
      </c>
      <c r="X37" s="105"/>
      <c r="Y37" s="109">
        <f t="shared" si="10"/>
        <v>0</v>
      </c>
      <c r="Z37" s="110">
        <v>0</v>
      </c>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c r="T38" s="107"/>
      <c r="U38" s="107"/>
      <c r="V38" s="108">
        <f t="shared" si="3"/>
        <v>0</v>
      </c>
      <c r="W38" s="108">
        <f t="shared" si="9"/>
        <v>0</v>
      </c>
      <c r="X38" s="105"/>
      <c r="Y38" s="109">
        <f t="shared" si="10"/>
        <v>0</v>
      </c>
      <c r="Z38" s="110">
        <v>0</v>
      </c>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c r="T39" s="107"/>
      <c r="U39" s="107"/>
      <c r="V39" s="108">
        <f t="shared" si="3"/>
        <v>0</v>
      </c>
      <c r="W39" s="108">
        <f t="shared" si="9"/>
        <v>0</v>
      </c>
      <c r="X39" s="105"/>
      <c r="Y39" s="109">
        <f t="shared" si="10"/>
        <v>0</v>
      </c>
      <c r="Z39" s="110">
        <v>0</v>
      </c>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c r="T40" s="107"/>
      <c r="U40" s="107"/>
      <c r="V40" s="108">
        <f t="shared" si="3"/>
        <v>0</v>
      </c>
      <c r="W40" s="108">
        <f t="shared" si="9"/>
        <v>0</v>
      </c>
      <c r="X40" s="105"/>
      <c r="Y40" s="109">
        <f t="shared" si="10"/>
        <v>0</v>
      </c>
      <c r="Z40" s="110">
        <v>0</v>
      </c>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c r="T41" s="107"/>
      <c r="U41" s="107"/>
      <c r="V41" s="108">
        <f t="shared" si="3"/>
        <v>0</v>
      </c>
      <c r="W41" s="108">
        <f t="shared" si="9"/>
        <v>0</v>
      </c>
      <c r="X41" s="105"/>
      <c r="Y41" s="109">
        <f t="shared" si="10"/>
        <v>0</v>
      </c>
      <c r="Z41" s="110">
        <v>0</v>
      </c>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c r="T42" s="107"/>
      <c r="U42" s="107"/>
      <c r="V42" s="108">
        <f t="shared" si="3"/>
        <v>0</v>
      </c>
      <c r="W42" s="108">
        <f t="shared" si="9"/>
        <v>0</v>
      </c>
      <c r="X42" s="105"/>
      <c r="Y42" s="109">
        <f t="shared" si="10"/>
        <v>0</v>
      </c>
      <c r="Z42" s="110">
        <v>0</v>
      </c>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c r="T43" s="107"/>
      <c r="U43" s="107"/>
      <c r="V43" s="108">
        <f t="shared" si="3"/>
        <v>0</v>
      </c>
      <c r="W43" s="108">
        <f t="shared" si="9"/>
        <v>0</v>
      </c>
      <c r="X43" s="105"/>
      <c r="Y43" s="109">
        <f t="shared" si="10"/>
        <v>0</v>
      </c>
      <c r="Z43" s="110">
        <v>0</v>
      </c>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c r="T44" s="107"/>
      <c r="U44" s="107"/>
      <c r="V44" s="108">
        <f t="shared" si="3"/>
        <v>0</v>
      </c>
      <c r="W44" s="108">
        <f t="shared" si="9"/>
        <v>0</v>
      </c>
      <c r="X44" s="105"/>
      <c r="Y44" s="109">
        <f t="shared" si="10"/>
        <v>0</v>
      </c>
      <c r="Z44" s="110">
        <v>0</v>
      </c>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c r="T45" s="107"/>
      <c r="U45" s="107"/>
      <c r="V45" s="108">
        <f t="shared" si="3"/>
        <v>0</v>
      </c>
      <c r="W45" s="108">
        <f t="shared" si="9"/>
        <v>0</v>
      </c>
      <c r="X45" s="105"/>
      <c r="Y45" s="109">
        <f t="shared" si="10"/>
        <v>0</v>
      </c>
      <c r="Z45" s="110">
        <v>0</v>
      </c>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c r="T46" s="107"/>
      <c r="U46" s="107"/>
      <c r="V46" s="108">
        <f t="shared" si="3"/>
        <v>0</v>
      </c>
      <c r="W46" s="108">
        <f t="shared" si="9"/>
        <v>0</v>
      </c>
      <c r="X46" s="105"/>
      <c r="Y46" s="109">
        <f t="shared" si="10"/>
        <v>0</v>
      </c>
      <c r="Z46" s="110">
        <v>0</v>
      </c>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c r="T47" s="107"/>
      <c r="U47" s="107"/>
      <c r="V47" s="108">
        <f t="shared" si="3"/>
        <v>0</v>
      </c>
      <c r="W47" s="108">
        <f t="shared" si="9"/>
        <v>0</v>
      </c>
      <c r="X47" s="105"/>
      <c r="Y47" s="109">
        <f t="shared" si="10"/>
        <v>0</v>
      </c>
      <c r="Z47" s="110">
        <v>0</v>
      </c>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c r="T48" s="107"/>
      <c r="U48" s="107"/>
      <c r="V48" s="108">
        <f t="shared" si="3"/>
        <v>0</v>
      </c>
      <c r="W48" s="108">
        <f t="shared" si="9"/>
        <v>0</v>
      </c>
      <c r="X48" s="105"/>
      <c r="Y48" s="109">
        <f t="shared" si="10"/>
        <v>0</v>
      </c>
      <c r="Z48" s="110">
        <v>0</v>
      </c>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c r="T49" s="107"/>
      <c r="U49" s="107"/>
      <c r="V49" s="108">
        <f t="shared" si="3"/>
        <v>0</v>
      </c>
      <c r="W49" s="108">
        <f t="shared" si="9"/>
        <v>0</v>
      </c>
      <c r="X49" s="105"/>
      <c r="Y49" s="109">
        <f t="shared" si="10"/>
        <v>0</v>
      </c>
      <c r="Z49" s="110">
        <v>0</v>
      </c>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c r="T50" s="107"/>
      <c r="U50" s="107"/>
      <c r="V50" s="108">
        <f t="shared" si="3"/>
        <v>0</v>
      </c>
      <c r="W50" s="108">
        <f t="shared" si="9"/>
        <v>0</v>
      </c>
      <c r="X50" s="105"/>
      <c r="Y50" s="109">
        <f t="shared" si="10"/>
        <v>0</v>
      </c>
      <c r="Z50" s="110">
        <v>0</v>
      </c>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c r="T51" s="107"/>
      <c r="U51" s="107"/>
      <c r="V51" s="108">
        <f t="shared" si="3"/>
        <v>0</v>
      </c>
      <c r="W51" s="108">
        <f t="shared" si="9"/>
        <v>0</v>
      </c>
      <c r="X51" s="105"/>
      <c r="Y51" s="109">
        <f t="shared" si="10"/>
        <v>0</v>
      </c>
      <c r="Z51" s="110">
        <v>0</v>
      </c>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c r="T52" s="107"/>
      <c r="U52" s="107"/>
      <c r="V52" s="108">
        <f t="shared" si="3"/>
        <v>0</v>
      </c>
      <c r="W52" s="108">
        <f t="shared" si="9"/>
        <v>0</v>
      </c>
      <c r="X52" s="105"/>
      <c r="Y52" s="109">
        <f t="shared" si="10"/>
        <v>0</v>
      </c>
      <c r="Z52" s="110">
        <v>0</v>
      </c>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c r="T53" s="107"/>
      <c r="U53" s="107"/>
      <c r="V53" s="108">
        <f t="shared" si="3"/>
        <v>0</v>
      </c>
      <c r="W53" s="108">
        <f t="shared" si="9"/>
        <v>0</v>
      </c>
      <c r="X53" s="105"/>
      <c r="Y53" s="109">
        <f t="shared" si="10"/>
        <v>0</v>
      </c>
      <c r="Z53" s="110">
        <v>0</v>
      </c>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c r="T54" s="107"/>
      <c r="U54" s="107"/>
      <c r="V54" s="108">
        <f t="shared" si="3"/>
        <v>0</v>
      </c>
      <c r="W54" s="108">
        <f t="shared" si="9"/>
        <v>0</v>
      </c>
      <c r="X54" s="105"/>
      <c r="Y54" s="109">
        <f t="shared" si="10"/>
        <v>0</v>
      </c>
      <c r="Z54" s="110">
        <v>0</v>
      </c>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c r="T55" s="107"/>
      <c r="U55" s="107"/>
      <c r="V55" s="108">
        <f t="shared" si="3"/>
        <v>0</v>
      </c>
      <c r="W55" s="108">
        <f t="shared" si="9"/>
        <v>0</v>
      </c>
      <c r="X55" s="105"/>
      <c r="Y55" s="109">
        <f t="shared" si="10"/>
        <v>0</v>
      </c>
      <c r="Z55" s="110">
        <v>0</v>
      </c>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c r="T56" s="107"/>
      <c r="U56" s="107"/>
      <c r="V56" s="108">
        <f t="shared" si="3"/>
        <v>0</v>
      </c>
      <c r="W56" s="108">
        <f t="shared" si="9"/>
        <v>0</v>
      </c>
      <c r="X56" s="105"/>
      <c r="Y56" s="109">
        <f t="shared" si="10"/>
        <v>0</v>
      </c>
      <c r="Z56" s="110">
        <v>0</v>
      </c>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c r="T57" s="107"/>
      <c r="U57" s="107"/>
      <c r="V57" s="108">
        <f t="shared" si="3"/>
        <v>0</v>
      </c>
      <c r="W57" s="108">
        <f t="shared" si="9"/>
        <v>0</v>
      </c>
      <c r="X57" s="105"/>
      <c r="Y57" s="109">
        <f t="shared" si="10"/>
        <v>0</v>
      </c>
      <c r="Z57" s="110">
        <v>0</v>
      </c>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c r="T58" s="107"/>
      <c r="U58" s="107"/>
      <c r="V58" s="108">
        <f t="shared" si="3"/>
        <v>0</v>
      </c>
      <c r="W58" s="108">
        <f t="shared" si="9"/>
        <v>0</v>
      </c>
      <c r="X58" s="105"/>
      <c r="Y58" s="109">
        <f t="shared" si="10"/>
        <v>0</v>
      </c>
      <c r="Z58" s="110">
        <v>0</v>
      </c>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c r="T59" s="107"/>
      <c r="U59" s="107"/>
      <c r="V59" s="108">
        <f t="shared" si="3"/>
        <v>0</v>
      </c>
      <c r="W59" s="108">
        <f t="shared" si="9"/>
        <v>0</v>
      </c>
      <c r="X59" s="105"/>
      <c r="Y59" s="109">
        <f t="shared" si="10"/>
        <v>0</v>
      </c>
      <c r="Z59" s="110">
        <v>0</v>
      </c>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c r="T60" s="107"/>
      <c r="U60" s="107"/>
      <c r="V60" s="108">
        <f t="shared" si="3"/>
        <v>0</v>
      </c>
      <c r="W60" s="108">
        <f t="shared" si="9"/>
        <v>0</v>
      </c>
      <c r="X60" s="105"/>
      <c r="Y60" s="109">
        <f t="shared" si="10"/>
        <v>0</v>
      </c>
      <c r="Z60" s="110">
        <v>0</v>
      </c>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c r="T61" s="107"/>
      <c r="U61" s="107"/>
      <c r="V61" s="108">
        <f t="shared" si="3"/>
        <v>0</v>
      </c>
      <c r="W61" s="108">
        <f t="shared" si="9"/>
        <v>0</v>
      </c>
      <c r="X61" s="105"/>
      <c r="Y61" s="109">
        <f t="shared" si="10"/>
        <v>0</v>
      </c>
      <c r="Z61" s="110">
        <v>0</v>
      </c>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c r="T62" s="107"/>
      <c r="U62" s="107"/>
      <c r="V62" s="108">
        <f t="shared" si="3"/>
        <v>0</v>
      </c>
      <c r="W62" s="108">
        <f t="shared" si="9"/>
        <v>0</v>
      </c>
      <c r="X62" s="105"/>
      <c r="Y62" s="109">
        <f t="shared" si="10"/>
        <v>0</v>
      </c>
      <c r="Z62" s="110">
        <v>0</v>
      </c>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c r="T63" s="107"/>
      <c r="U63" s="107"/>
      <c r="V63" s="108">
        <f t="shared" si="3"/>
        <v>0</v>
      </c>
      <c r="W63" s="108">
        <f t="shared" si="9"/>
        <v>0</v>
      </c>
      <c r="X63" s="105"/>
      <c r="Y63" s="109">
        <f t="shared" si="10"/>
        <v>0</v>
      </c>
      <c r="Z63" s="110">
        <v>0</v>
      </c>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cHKqEXvxUsXH1k2UMud8SEBzMb6YlBT7ZYNAQXXj70nksXw+6d27kxfzjuuVlzS6cgpjbLZ46G+tSkVuMrAW3A==" saltValue="GH/wpAqjoq0YGc0tBaGjbw=="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7" priority="1" stopIfTrue="1" operator="equal">
      <formula>"x"</formula>
    </cfRule>
  </conditionalFormatting>
  <conditionalFormatting sqref="H13:I13 L13">
    <cfRule type="expression" dxfId="6" priority="2" stopIfTrue="1">
      <formula>NOT(ISERROR(SEARCH("OJO",H13)))</formula>
    </cfRule>
  </conditionalFormatting>
  <dataValidations xWindow="65094" yWindow="11981"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abSelected="1"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140625" customWidth="1"/>
    <col min="19" max="19" width="14.140625" customWidth="1"/>
    <col min="20" max="20" width="12.5703125" bestFit="1" customWidth="1"/>
    <col min="21" max="21" width="0" hidden="1" customWidth="1"/>
    <col min="23" max="24" width="12.85546875" customWidth="1"/>
    <col min="25" max="25" width="12.7109375" customWidth="1"/>
    <col min="28" max="28" width="13.7109375" customWidth="1"/>
    <col min="29" max="29" width="35.57031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56.25">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v>0</v>
      </c>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v>0</v>
      </c>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v>0</v>
      </c>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v>0</v>
      </c>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v>0</v>
      </c>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v>0</v>
      </c>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v>0</v>
      </c>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v>0</v>
      </c>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v>0</v>
      </c>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v>0</v>
      </c>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v>0</v>
      </c>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v>0</v>
      </c>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v>0</v>
      </c>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v>0</v>
      </c>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v>0</v>
      </c>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v>0</v>
      </c>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v>0</v>
      </c>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v>0</v>
      </c>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v>0</v>
      </c>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v>0</v>
      </c>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v>0</v>
      </c>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v>0</v>
      </c>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v>0</v>
      </c>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v>0</v>
      </c>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v>0</v>
      </c>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v>0</v>
      </c>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v>0</v>
      </c>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v>0</v>
      </c>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v>0</v>
      </c>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v>0</v>
      </c>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v>0</v>
      </c>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21ZeQtfSHxWRlgqkjHm7qaTaSVNaxkWHdcKTdPXx8CSbMeL/AOlOvOCOEX/BRgW1GIEdcVkJdS6Vxv4AXiu03A==" saltValue="vEZYCbB8x37yo796ukCF/w=="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5" priority="1" stopIfTrue="1" operator="equal">
      <formula>"x"</formula>
    </cfRule>
  </conditionalFormatting>
  <conditionalFormatting sqref="H13:I13 L13">
    <cfRule type="expression" dxfId="4" priority="2" stopIfTrue="1">
      <formula>NOT(ISERROR(SEARCH("OJO",H13)))</formula>
    </cfRule>
  </conditionalFormatting>
  <dataValidations xWindow="38663" yWindow="24953"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L86"/>
  <sheetViews>
    <sheetView zoomScale="70" zoomScaleNormal="70" workbookViewId="0">
      <pane ySplit="14" topLeftCell="A15" activePane="bottomLeft" state="frozen"/>
      <selection activeCell="H28" sqref="H28:I28"/>
      <selection pane="bottomLeft" activeCell="S14" sqref="S14"/>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2.5703125" bestFit="1" customWidth="1"/>
    <col min="19" max="19" width="14.28515625" customWidth="1"/>
    <col min="20" max="20" width="12.42578125" customWidth="1"/>
    <col min="21" max="21" width="0.140625" customWidth="1"/>
    <col min="23" max="24" width="12.85546875" customWidth="1"/>
    <col min="25" max="25" width="12.7109375" customWidth="1"/>
    <col min="28" max="28" width="13.28515625" customWidth="1"/>
    <col min="29" max="29" width="35.85546875" customWidth="1"/>
  </cols>
  <sheetData>
    <row r="1" spans="1:38"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8"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8"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8">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8"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8"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8"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8">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8">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8">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8">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c r="AF11" s="246"/>
      <c r="AG11" s="246"/>
      <c r="AH11" s="246"/>
      <c r="AI11" s="246"/>
      <c r="AJ11" s="246"/>
      <c r="AK11" s="246"/>
      <c r="AL11" s="246"/>
    </row>
    <row r="12" spans="1:38">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c r="AF12" s="246"/>
      <c r="AG12" s="246"/>
      <c r="AH12" s="246"/>
      <c r="AI12" s="246"/>
      <c r="AJ12" s="246"/>
      <c r="AK12" s="246"/>
      <c r="AL12" s="246"/>
    </row>
    <row r="13" spans="1:38"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c r="AF13" s="246"/>
      <c r="AG13" s="246"/>
      <c r="AH13" s="246"/>
      <c r="AI13" s="246"/>
      <c r="AJ13" s="246"/>
      <c r="AK13" s="246"/>
      <c r="AL13" s="246"/>
    </row>
    <row r="14" spans="1:38" ht="70.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c r="AF14" s="246"/>
      <c r="AG14" s="246"/>
      <c r="AH14" s="246"/>
      <c r="AI14" s="246"/>
      <c r="AJ14" s="246"/>
      <c r="AK14" s="246"/>
      <c r="AL14" s="246"/>
    </row>
    <row r="15" spans="1:38"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F15" s="246"/>
      <c r="AG15" s="246" t="s">
        <v>95</v>
      </c>
      <c r="AH15" s="246"/>
      <c r="AI15" s="246"/>
      <c r="AJ15" s="246"/>
      <c r="AK15" s="246"/>
      <c r="AL15" s="246"/>
    </row>
    <row r="16" spans="1:38"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F16" s="246"/>
      <c r="AG16" s="246" t="s">
        <v>96</v>
      </c>
      <c r="AH16" s="246"/>
      <c r="AI16" s="246"/>
      <c r="AJ16" s="246"/>
      <c r="AK16" s="246"/>
      <c r="AL16" s="246"/>
    </row>
    <row r="17" spans="1:38"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F17" s="246"/>
      <c r="AG17" s="246" t="s">
        <v>97</v>
      </c>
      <c r="AH17" s="246"/>
      <c r="AI17" s="246"/>
      <c r="AJ17" s="246"/>
      <c r="AK17" s="246"/>
      <c r="AL17" s="246"/>
    </row>
    <row r="18" spans="1:38"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c r="AF18" s="246"/>
      <c r="AG18" s="246"/>
      <c r="AH18" s="246"/>
      <c r="AI18" s="246"/>
      <c r="AJ18" s="246"/>
      <c r="AK18" s="246"/>
      <c r="AL18" s="246"/>
    </row>
    <row r="19" spans="1:38"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c r="AF19" s="246"/>
      <c r="AG19" s="246"/>
      <c r="AH19" s="246"/>
      <c r="AI19" s="246"/>
      <c r="AJ19" s="246"/>
      <c r="AK19" s="246"/>
      <c r="AL19" s="246"/>
    </row>
    <row r="20" spans="1:38"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c r="AF20" s="246"/>
      <c r="AG20" s="246"/>
      <c r="AH20" s="246"/>
      <c r="AI20" s="246"/>
      <c r="AJ20" s="246"/>
      <c r="AK20" s="246"/>
      <c r="AL20" s="246"/>
    </row>
    <row r="21" spans="1:38"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c r="AF21" s="246"/>
      <c r="AG21" s="246"/>
      <c r="AH21" s="246"/>
      <c r="AI21" s="246"/>
      <c r="AJ21" s="246"/>
      <c r="AK21" s="246"/>
      <c r="AL21" s="246"/>
    </row>
    <row r="22" spans="1:38"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c r="AF22" s="246"/>
      <c r="AG22" s="246"/>
      <c r="AH22" s="246"/>
      <c r="AI22" s="246"/>
      <c r="AJ22" s="246"/>
      <c r="AK22" s="246"/>
      <c r="AL22" s="246"/>
    </row>
    <row r="23" spans="1:38"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c r="AF23" s="246"/>
      <c r="AG23" s="246"/>
      <c r="AH23" s="246"/>
      <c r="AI23" s="246"/>
      <c r="AJ23" s="246"/>
      <c r="AK23" s="246"/>
      <c r="AL23" s="246"/>
    </row>
    <row r="24" spans="1:38"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c r="AF24" s="246"/>
      <c r="AG24" s="246"/>
      <c r="AH24" s="246"/>
      <c r="AI24" s="246"/>
      <c r="AJ24" s="246"/>
      <c r="AK24" s="246"/>
      <c r="AL24" s="246"/>
    </row>
    <row r="25" spans="1:38"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c r="AF25" s="246"/>
      <c r="AG25" s="246"/>
      <c r="AH25" s="246"/>
      <c r="AI25" s="246"/>
      <c r="AJ25" s="246"/>
      <c r="AK25" s="246"/>
      <c r="AL25" s="246"/>
    </row>
    <row r="26" spans="1:38"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c r="AF26" s="246"/>
      <c r="AG26" s="246"/>
      <c r="AH26" s="246"/>
      <c r="AI26" s="246"/>
      <c r="AJ26" s="246"/>
      <c r="AK26" s="246"/>
      <c r="AL26" s="246"/>
    </row>
    <row r="27" spans="1:38"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c r="AF27" s="246"/>
      <c r="AG27" s="246"/>
      <c r="AH27" s="246"/>
      <c r="AI27" s="246"/>
      <c r="AJ27" s="246"/>
      <c r="AK27" s="246"/>
      <c r="AL27" s="246"/>
    </row>
    <row r="28" spans="1:38"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c r="AF28" s="246"/>
      <c r="AG28" s="246"/>
      <c r="AH28" s="246"/>
      <c r="AI28" s="246"/>
      <c r="AJ28" s="246"/>
      <c r="AK28" s="246"/>
      <c r="AL28" s="246"/>
    </row>
    <row r="29" spans="1:38"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8"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8"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8"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v>0</v>
      </c>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v>0</v>
      </c>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v>0</v>
      </c>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v>0</v>
      </c>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v>0</v>
      </c>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v>0</v>
      </c>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v>0</v>
      </c>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v>0</v>
      </c>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v>0</v>
      </c>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v>0</v>
      </c>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v>0</v>
      </c>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v>0</v>
      </c>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v>0</v>
      </c>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v>0</v>
      </c>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v>0</v>
      </c>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v>0</v>
      </c>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v>0</v>
      </c>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v>0</v>
      </c>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v>0</v>
      </c>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v>0</v>
      </c>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v>0</v>
      </c>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v>0</v>
      </c>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v>0</v>
      </c>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v>0</v>
      </c>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v>0</v>
      </c>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v>0</v>
      </c>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v>0</v>
      </c>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v>0</v>
      </c>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v>0</v>
      </c>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v>0</v>
      </c>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v>0</v>
      </c>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row r="65" spans="3:22">
      <c r="C65" s="245"/>
      <c r="D65" s="245"/>
      <c r="E65" s="245"/>
      <c r="F65" s="245"/>
      <c r="G65" s="245"/>
      <c r="H65" s="245"/>
      <c r="I65" s="245"/>
      <c r="J65" s="245"/>
      <c r="K65" s="245"/>
      <c r="L65" s="245"/>
      <c r="M65" s="245"/>
      <c r="N65" s="245"/>
      <c r="O65" s="245"/>
      <c r="P65" s="245"/>
      <c r="Q65" s="245"/>
      <c r="R65" s="245"/>
      <c r="S65" s="245"/>
      <c r="T65" s="245"/>
      <c r="U65" s="245"/>
      <c r="V65" s="245"/>
    </row>
    <row r="66" spans="3:22">
      <c r="C66" s="245"/>
      <c r="D66" s="245"/>
      <c r="E66" s="245"/>
      <c r="F66" s="245"/>
      <c r="G66" s="245"/>
      <c r="H66" s="245"/>
      <c r="I66" s="245"/>
      <c r="J66" s="245"/>
      <c r="K66" s="245"/>
      <c r="L66" s="245"/>
      <c r="M66" s="245"/>
      <c r="N66" s="245"/>
      <c r="O66" s="245"/>
      <c r="P66" s="245"/>
      <c r="Q66" s="245"/>
      <c r="R66" s="245"/>
      <c r="S66" s="245"/>
      <c r="T66" s="245"/>
      <c r="U66" s="245"/>
      <c r="V66" s="245"/>
    </row>
    <row r="67" spans="3:22">
      <c r="C67" s="245"/>
      <c r="D67" s="245"/>
      <c r="E67" s="245"/>
      <c r="F67" s="245"/>
      <c r="G67" s="245"/>
      <c r="H67" s="245"/>
      <c r="I67" s="245"/>
      <c r="J67" s="245"/>
      <c r="K67" s="245"/>
      <c r="L67" s="245"/>
      <c r="M67" s="245"/>
      <c r="N67" s="245"/>
      <c r="O67" s="245"/>
      <c r="P67" s="245"/>
      <c r="Q67" s="245"/>
      <c r="R67" s="245"/>
      <c r="S67" s="245"/>
      <c r="T67" s="245"/>
      <c r="U67" s="245"/>
      <c r="V67" s="245"/>
    </row>
    <row r="68" spans="3:22">
      <c r="C68" s="245"/>
      <c r="D68" s="245"/>
      <c r="E68" s="245"/>
      <c r="F68" s="245"/>
      <c r="G68" s="245"/>
      <c r="H68" s="245"/>
      <c r="I68" s="245"/>
      <c r="J68" s="245"/>
      <c r="K68" s="245"/>
      <c r="L68" s="245"/>
      <c r="M68" s="245"/>
      <c r="N68" s="245"/>
      <c r="O68" s="245"/>
      <c r="P68" s="245"/>
      <c r="Q68" s="245"/>
      <c r="R68" s="245"/>
      <c r="S68" s="245"/>
      <c r="T68" s="245"/>
      <c r="U68" s="245"/>
      <c r="V68" s="245"/>
    </row>
    <row r="69" spans="3:22">
      <c r="C69" s="245"/>
      <c r="D69" s="245"/>
      <c r="E69" s="245"/>
      <c r="F69" s="245"/>
      <c r="G69" s="245"/>
      <c r="H69" s="245"/>
      <c r="I69" s="245"/>
      <c r="J69" s="245"/>
      <c r="K69" s="245"/>
      <c r="L69" s="245"/>
      <c r="M69" s="245"/>
      <c r="N69" s="245"/>
      <c r="O69" s="245"/>
      <c r="P69" s="245"/>
      <c r="Q69" s="245"/>
      <c r="R69" s="245"/>
      <c r="S69" s="245"/>
      <c r="T69" s="245"/>
      <c r="U69" s="245"/>
      <c r="V69" s="245"/>
    </row>
    <row r="70" spans="3:22">
      <c r="C70" s="245"/>
      <c r="D70" s="245"/>
      <c r="E70" s="245"/>
      <c r="F70" s="245"/>
      <c r="G70" s="245"/>
      <c r="H70" s="245"/>
      <c r="I70" s="245"/>
      <c r="J70" s="245"/>
      <c r="K70" s="245"/>
      <c r="L70" s="245"/>
      <c r="M70" s="245"/>
      <c r="N70" s="245"/>
      <c r="O70" s="245"/>
      <c r="P70" s="245"/>
      <c r="Q70" s="245"/>
      <c r="R70" s="245"/>
      <c r="S70" s="245"/>
      <c r="T70" s="245"/>
      <c r="U70" s="245"/>
      <c r="V70" s="245"/>
    </row>
    <row r="71" spans="3:22">
      <c r="C71" s="245"/>
      <c r="D71" s="245"/>
      <c r="E71" s="245"/>
      <c r="F71" s="245"/>
      <c r="G71" s="245"/>
      <c r="H71" s="245"/>
      <c r="I71" s="245"/>
      <c r="J71" s="245"/>
      <c r="K71" s="245"/>
      <c r="L71" s="245"/>
      <c r="M71" s="245"/>
      <c r="N71" s="245"/>
      <c r="O71" s="245"/>
      <c r="P71" s="245"/>
      <c r="Q71" s="245"/>
      <c r="R71" s="245"/>
      <c r="S71" s="245"/>
      <c r="T71" s="245"/>
      <c r="U71" s="245"/>
      <c r="V71" s="245"/>
    </row>
    <row r="72" spans="3:22">
      <c r="C72" s="245"/>
      <c r="D72" s="245"/>
      <c r="E72" s="245"/>
      <c r="F72" s="245"/>
      <c r="G72" s="245"/>
      <c r="H72" s="245"/>
      <c r="I72" s="245"/>
      <c r="J72" s="245"/>
      <c r="K72" s="245"/>
      <c r="L72" s="245"/>
      <c r="M72" s="245"/>
      <c r="N72" s="245"/>
      <c r="O72" s="245"/>
      <c r="P72" s="245"/>
      <c r="Q72" s="245"/>
      <c r="R72" s="245"/>
      <c r="S72" s="245"/>
      <c r="T72" s="245"/>
      <c r="U72" s="245"/>
      <c r="V72" s="245"/>
    </row>
    <row r="73" spans="3:22">
      <c r="C73" s="245"/>
      <c r="D73" s="245"/>
      <c r="E73" s="245"/>
      <c r="F73" s="245"/>
      <c r="G73" s="245"/>
      <c r="H73" s="245"/>
      <c r="I73" s="245"/>
      <c r="J73" s="245"/>
      <c r="K73" s="245"/>
      <c r="L73" s="245"/>
      <c r="M73" s="245"/>
      <c r="N73" s="245"/>
      <c r="O73" s="245"/>
      <c r="P73" s="245"/>
      <c r="Q73" s="245"/>
      <c r="R73" s="245"/>
      <c r="S73" s="245"/>
      <c r="T73" s="245"/>
      <c r="U73" s="245"/>
      <c r="V73" s="245"/>
    </row>
    <row r="74" spans="3:22">
      <c r="C74" s="245"/>
      <c r="D74" s="245"/>
      <c r="E74" s="245"/>
      <c r="F74" s="245"/>
      <c r="G74" s="245"/>
      <c r="H74" s="245"/>
      <c r="I74" s="245"/>
      <c r="J74" s="245"/>
      <c r="K74" s="245"/>
      <c r="L74" s="245"/>
      <c r="M74" s="245"/>
      <c r="N74" s="245"/>
      <c r="O74" s="245"/>
      <c r="P74" s="245"/>
      <c r="Q74" s="245"/>
      <c r="R74" s="245"/>
      <c r="S74" s="245"/>
      <c r="T74" s="245"/>
      <c r="U74" s="245"/>
      <c r="V74" s="245"/>
    </row>
    <row r="75" spans="3:22">
      <c r="C75" s="245"/>
      <c r="D75" s="245"/>
      <c r="E75" s="245"/>
      <c r="F75" s="245"/>
      <c r="G75" s="245"/>
      <c r="H75" s="245"/>
      <c r="I75" s="245"/>
      <c r="J75" s="245"/>
      <c r="K75" s="245"/>
      <c r="L75" s="245"/>
      <c r="M75" s="245"/>
      <c r="N75" s="245"/>
      <c r="O75" s="245"/>
      <c r="P75" s="245"/>
      <c r="Q75" s="245"/>
      <c r="R75" s="245"/>
      <c r="S75" s="245"/>
      <c r="T75" s="245"/>
      <c r="U75" s="245"/>
      <c r="V75" s="245"/>
    </row>
    <row r="76" spans="3:22">
      <c r="C76" s="245"/>
      <c r="D76" s="245"/>
      <c r="E76" s="245"/>
      <c r="F76" s="245"/>
      <c r="G76" s="245"/>
      <c r="H76" s="245"/>
      <c r="I76" s="245"/>
      <c r="J76" s="245"/>
      <c r="K76" s="245"/>
      <c r="L76" s="245"/>
      <c r="M76" s="245"/>
      <c r="N76" s="245"/>
      <c r="O76" s="245"/>
      <c r="P76" s="245"/>
      <c r="Q76" s="245"/>
      <c r="R76" s="245"/>
      <c r="S76" s="245"/>
      <c r="T76" s="245"/>
      <c r="U76" s="245"/>
      <c r="V76" s="245"/>
    </row>
    <row r="77" spans="3:22">
      <c r="C77" s="245"/>
      <c r="D77" s="245"/>
      <c r="E77" s="245"/>
      <c r="F77" s="245"/>
      <c r="G77" s="245"/>
      <c r="H77" s="245"/>
      <c r="I77" s="245"/>
      <c r="J77" s="245"/>
      <c r="K77" s="245"/>
      <c r="L77" s="245"/>
      <c r="M77" s="245"/>
      <c r="N77" s="245"/>
      <c r="O77" s="245"/>
      <c r="P77" s="245"/>
      <c r="Q77" s="245"/>
      <c r="R77" s="245"/>
      <c r="S77" s="245"/>
      <c r="T77" s="245"/>
      <c r="U77" s="245"/>
      <c r="V77" s="245"/>
    </row>
    <row r="78" spans="3:22">
      <c r="C78" s="245"/>
      <c r="D78" s="245"/>
      <c r="E78" s="245"/>
      <c r="F78" s="245"/>
      <c r="G78" s="245"/>
      <c r="H78" s="245"/>
      <c r="I78" s="245"/>
      <c r="J78" s="245"/>
      <c r="K78" s="245"/>
      <c r="L78" s="245"/>
      <c r="M78" s="245"/>
      <c r="N78" s="245"/>
      <c r="O78" s="245"/>
      <c r="P78" s="245"/>
      <c r="Q78" s="245"/>
      <c r="R78" s="245"/>
      <c r="S78" s="245"/>
      <c r="T78" s="245"/>
      <c r="U78" s="245"/>
      <c r="V78" s="245"/>
    </row>
    <row r="79" spans="3:22">
      <c r="C79" s="245"/>
      <c r="D79" s="245"/>
      <c r="E79" s="245"/>
      <c r="F79" s="245"/>
      <c r="G79" s="245"/>
      <c r="H79" s="245"/>
      <c r="I79" s="245"/>
      <c r="J79" s="245"/>
      <c r="K79" s="245"/>
      <c r="L79" s="245"/>
      <c r="M79" s="245"/>
      <c r="N79" s="245"/>
      <c r="O79" s="245"/>
      <c r="P79" s="245"/>
      <c r="Q79" s="245"/>
      <c r="R79" s="245"/>
      <c r="S79" s="245"/>
      <c r="T79" s="245"/>
      <c r="U79" s="245"/>
      <c r="V79" s="245"/>
    </row>
    <row r="80" spans="3:22">
      <c r="C80" s="245"/>
      <c r="D80" s="245"/>
      <c r="E80" s="245"/>
      <c r="F80" s="245"/>
      <c r="G80" s="245"/>
      <c r="H80" s="245"/>
      <c r="I80" s="245"/>
      <c r="J80" s="245"/>
      <c r="K80" s="245"/>
      <c r="L80" s="245"/>
      <c r="M80" s="245"/>
      <c r="N80" s="245"/>
      <c r="O80" s="245"/>
      <c r="P80" s="245"/>
      <c r="Q80" s="245"/>
      <c r="R80" s="245"/>
      <c r="S80" s="245"/>
      <c r="T80" s="245"/>
      <c r="U80" s="245"/>
      <c r="V80" s="245"/>
    </row>
    <row r="81" spans="3:22">
      <c r="C81" s="245"/>
      <c r="D81" s="245"/>
      <c r="E81" s="245"/>
      <c r="F81" s="245"/>
      <c r="G81" s="245"/>
      <c r="H81" s="245"/>
      <c r="I81" s="245"/>
      <c r="J81" s="245"/>
      <c r="K81" s="245"/>
      <c r="L81" s="245"/>
      <c r="M81" s="245"/>
      <c r="N81" s="245"/>
      <c r="O81" s="245"/>
      <c r="P81" s="245"/>
      <c r="Q81" s="245"/>
      <c r="R81" s="245"/>
      <c r="S81" s="245"/>
      <c r="T81" s="245"/>
      <c r="U81" s="245"/>
      <c r="V81" s="245"/>
    </row>
    <row r="82" spans="3:22">
      <c r="C82" s="245"/>
      <c r="D82" s="245"/>
      <c r="E82" s="245"/>
      <c r="F82" s="245"/>
      <c r="G82" s="245"/>
      <c r="H82" s="245"/>
      <c r="I82" s="245"/>
      <c r="J82" s="245"/>
      <c r="K82" s="245"/>
      <c r="L82" s="245"/>
      <c r="M82" s="245"/>
      <c r="N82" s="245"/>
      <c r="O82" s="245"/>
      <c r="P82" s="245"/>
      <c r="Q82" s="245"/>
      <c r="R82" s="245"/>
      <c r="S82" s="245"/>
      <c r="T82" s="245"/>
      <c r="U82" s="245"/>
      <c r="V82" s="245"/>
    </row>
    <row r="83" spans="3:22">
      <c r="I83" s="245"/>
      <c r="J83" s="245"/>
      <c r="K83" s="245"/>
      <c r="L83" s="245"/>
      <c r="M83" s="245"/>
      <c r="N83" s="245"/>
      <c r="O83" s="245"/>
      <c r="P83" s="245"/>
      <c r="Q83" s="245"/>
      <c r="R83" s="245"/>
      <c r="S83" s="245"/>
      <c r="T83" s="245"/>
      <c r="U83" s="245"/>
      <c r="V83" s="245"/>
    </row>
    <row r="84" spans="3:22">
      <c r="I84" s="245"/>
      <c r="J84" s="245"/>
      <c r="K84" s="245"/>
      <c r="L84" s="245"/>
      <c r="M84" s="245"/>
      <c r="N84" s="245"/>
      <c r="O84" s="245"/>
      <c r="P84" s="245"/>
      <c r="Q84" s="245"/>
      <c r="R84" s="245"/>
      <c r="S84" s="245"/>
      <c r="T84" s="245"/>
      <c r="U84" s="245"/>
      <c r="V84" s="245"/>
    </row>
    <row r="85" spans="3:22">
      <c r="I85" s="245"/>
      <c r="J85" s="245"/>
      <c r="K85" s="245"/>
      <c r="L85" s="245"/>
      <c r="M85" s="245"/>
      <c r="N85" s="245"/>
      <c r="O85" s="245"/>
      <c r="P85" s="245"/>
      <c r="Q85" s="245"/>
      <c r="R85" s="245"/>
      <c r="S85" s="245"/>
      <c r="T85" s="245"/>
      <c r="U85" s="245"/>
      <c r="V85" s="245"/>
    </row>
    <row r="86" spans="3:22">
      <c r="I86" s="245"/>
      <c r="J86" s="245"/>
      <c r="K86" s="245"/>
      <c r="L86" s="245"/>
      <c r="M86" s="245"/>
      <c r="N86" s="245"/>
      <c r="O86" s="245"/>
      <c r="P86" s="245"/>
      <c r="Q86" s="245"/>
      <c r="R86" s="245"/>
      <c r="S86" s="245"/>
      <c r="T86" s="245"/>
      <c r="U86" s="245"/>
      <c r="V86" s="245"/>
    </row>
  </sheetData>
  <sheetProtection algorithmName="SHA-512" hashValue="TuS/+Tq00vqarTtAkCHfMKIPer1dctxpPdErWC0994JD5aeiPoddLzHhFkWWud5bHDhXaxDqqpk6yLsHgrVz+Q==" saltValue="izt0DZKuEevO8HdqEb1oi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3" priority="1" stopIfTrue="1" operator="equal">
      <formula>"x"</formula>
    </cfRule>
  </conditionalFormatting>
  <conditionalFormatting sqref="H13:I13 L13">
    <cfRule type="expression" dxfId="2" priority="2" stopIfTrue="1">
      <formula>NOT(ISERROR(SEARCH("OJO",H13)))</formula>
    </cfRule>
  </conditionalFormatting>
  <dataValidations xWindow="59065" yWindow="46683"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r:id="rId1"/>
  <headerFooter alignWithMargins="0">
    <oddHeader>&amp;C&amp;A</oddHeader>
    <oddFooter>&amp;R&amp;F</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zoomScale="70" zoomScaleNormal="70" workbookViewId="0"/>
  </sheetViews>
  <sheetFormatPr baseColWidth="10" defaultRowHeight="15"/>
  <cols>
    <col min="2" max="2" width="30.7109375" customWidth="1"/>
    <col min="3" max="3" width="21.5703125" customWidth="1"/>
    <col min="4" max="5" width="7.85546875" customWidth="1"/>
    <col min="6" max="6" width="6.85546875" customWidth="1"/>
    <col min="7" max="7" width="14.7109375" customWidth="1"/>
    <col min="9" max="9" width="12.28515625" customWidth="1"/>
    <col min="10" max="10" width="12.85546875" customWidth="1"/>
    <col min="11" max="11" width="12.140625" customWidth="1"/>
    <col min="16" max="16" width="10.42578125" customWidth="1"/>
    <col min="17" max="17" width="11.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0.570312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101</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ht="20.100000000000001" customHeight="1">
      <c r="A7" s="130" t="str">
        <f>IF(RESUMEN!H9="","",RESUMEN!H9)</f>
        <v/>
      </c>
      <c r="B7" s="131" t="str">
        <f>IF(RESUMEN!I9="","",RESUMEN!I9)</f>
        <v/>
      </c>
      <c r="C7" s="132" t="str">
        <f>IF(RESUMEN!J9="","",RESUMEN!J9)</f>
        <v/>
      </c>
      <c r="D7" s="133"/>
      <c r="E7" s="133"/>
      <c r="F7" s="134"/>
      <c r="G7" s="135">
        <v>0</v>
      </c>
      <c r="H7" s="135">
        <v>0</v>
      </c>
      <c r="I7" s="135">
        <v>0</v>
      </c>
      <c r="J7" s="136"/>
      <c r="K7" s="137">
        <v>0</v>
      </c>
      <c r="L7" s="137">
        <v>0</v>
      </c>
      <c r="M7" s="135">
        <v>0</v>
      </c>
      <c r="N7" s="138">
        <f>SUM(M7*K7)</f>
        <v>0</v>
      </c>
      <c r="O7" s="135">
        <v>0</v>
      </c>
      <c r="P7" s="138">
        <f>SUM(O7*L7)</f>
        <v>0</v>
      </c>
      <c r="Q7" s="138">
        <f>SUM(N7+P7)</f>
        <v>0</v>
      </c>
      <c r="R7" s="135">
        <v>0</v>
      </c>
      <c r="S7" s="135">
        <v>0</v>
      </c>
      <c r="T7" s="138">
        <f>SUM(G7+Q7-R7-S7)</f>
        <v>0</v>
      </c>
      <c r="U7" s="138">
        <f>SUM(G7-I7+Q7-R7-S7)</f>
        <v>0</v>
      </c>
      <c r="V7" s="139">
        <v>1</v>
      </c>
      <c r="W7" s="138">
        <f>SUM(U7*V7)</f>
        <v>0</v>
      </c>
      <c r="X7" s="135">
        <v>0</v>
      </c>
      <c r="Y7" s="111"/>
      <c r="Z7" s="140"/>
      <c r="AA7" s="141"/>
      <c r="AB7" s="142">
        <f>SUM(T7-U7)*V7</f>
        <v>0</v>
      </c>
      <c r="AG7" s="113" t="s">
        <v>96</v>
      </c>
    </row>
    <row r="8" spans="1:33" ht="20.100000000000001" customHeight="1">
      <c r="A8" s="130" t="str">
        <f>IF(RESUMEN!H10="","",RESUMEN!H10)</f>
        <v/>
      </c>
      <c r="B8" s="143" t="str">
        <f>IF(RESUMEN!I10="","",RESUMEN!I10)</f>
        <v/>
      </c>
      <c r="C8" s="130" t="str">
        <f>IF(RESUMEN!J10="","",RESUMEN!J10)</f>
        <v/>
      </c>
      <c r="D8" s="133"/>
      <c r="E8" s="133"/>
      <c r="F8" s="134"/>
      <c r="G8" s="135">
        <v>0</v>
      </c>
      <c r="H8" s="135">
        <v>0</v>
      </c>
      <c r="I8" s="135">
        <v>0</v>
      </c>
      <c r="J8" s="136"/>
      <c r="K8" s="137">
        <v>0</v>
      </c>
      <c r="L8" s="137">
        <v>0</v>
      </c>
      <c r="M8" s="135">
        <v>0</v>
      </c>
      <c r="N8" s="138">
        <f t="shared" ref="N8:N17" si="0">SUM(M8*K8)</f>
        <v>0</v>
      </c>
      <c r="O8" s="135">
        <v>0</v>
      </c>
      <c r="P8" s="138">
        <f t="shared" ref="P8:P17" si="1">SUM(O8*L8)</f>
        <v>0</v>
      </c>
      <c r="Q8" s="138">
        <f t="shared" ref="Q8:Q17" si="2">SUM(N8+P8)</f>
        <v>0</v>
      </c>
      <c r="R8" s="135">
        <v>0</v>
      </c>
      <c r="S8" s="135">
        <v>0</v>
      </c>
      <c r="T8" s="138">
        <f t="shared" ref="T8:T17" si="3">SUM(G8+Q8-R8-S8)</f>
        <v>0</v>
      </c>
      <c r="U8" s="138">
        <f t="shared" ref="U8:U17" si="4">SUM(G8-I8+Q8-R8-S8)</f>
        <v>0</v>
      </c>
      <c r="V8" s="139">
        <v>1</v>
      </c>
      <c r="W8" s="138">
        <f t="shared" ref="W8:W17" si="5">SUM(U8*V8)</f>
        <v>0</v>
      </c>
      <c r="X8" s="135">
        <v>0</v>
      </c>
      <c r="Y8" s="111"/>
      <c r="Z8" s="140"/>
      <c r="AA8" s="141"/>
      <c r="AB8" s="142">
        <f t="shared" ref="AB8:AB17" si="6">SUM(T8-U8)*V8</f>
        <v>0</v>
      </c>
      <c r="AG8" s="113" t="s">
        <v>97</v>
      </c>
    </row>
    <row r="9" spans="1:33" ht="20.100000000000001" customHeight="1">
      <c r="A9" s="130" t="str">
        <f>IF(RESUMEN!H11="","",RESUMEN!H11)</f>
        <v/>
      </c>
      <c r="B9" s="143" t="str">
        <f>IF(RESUMEN!I11="","",RESUMEN!I11)</f>
        <v/>
      </c>
      <c r="C9" s="130" t="str">
        <f>IF(RESUMEN!J11="","",RESUMEN!J11)</f>
        <v/>
      </c>
      <c r="D9" s="133"/>
      <c r="E9" s="133"/>
      <c r="F9" s="134"/>
      <c r="G9" s="135">
        <v>0</v>
      </c>
      <c r="H9" s="135">
        <v>0</v>
      </c>
      <c r="I9" s="135">
        <v>0</v>
      </c>
      <c r="J9" s="136"/>
      <c r="K9" s="137">
        <v>0</v>
      </c>
      <c r="L9" s="137">
        <v>0</v>
      </c>
      <c r="M9" s="135">
        <v>0</v>
      </c>
      <c r="N9" s="138">
        <f t="shared" si="0"/>
        <v>0</v>
      </c>
      <c r="O9" s="135">
        <v>0</v>
      </c>
      <c r="P9" s="138">
        <f t="shared" si="1"/>
        <v>0</v>
      </c>
      <c r="Q9" s="138">
        <f t="shared" si="2"/>
        <v>0</v>
      </c>
      <c r="R9" s="135">
        <v>0</v>
      </c>
      <c r="S9" s="135">
        <v>0</v>
      </c>
      <c r="T9" s="138">
        <f t="shared" si="3"/>
        <v>0</v>
      </c>
      <c r="U9" s="138">
        <f t="shared" si="4"/>
        <v>0</v>
      </c>
      <c r="V9" s="139">
        <v>0</v>
      </c>
      <c r="W9" s="138">
        <f t="shared" si="5"/>
        <v>0</v>
      </c>
      <c r="X9" s="135">
        <v>0</v>
      </c>
      <c r="Y9" s="111"/>
      <c r="Z9" s="140"/>
      <c r="AA9" s="141"/>
      <c r="AB9" s="142">
        <f t="shared" si="6"/>
        <v>0</v>
      </c>
    </row>
    <row r="10" spans="1:33" ht="20.100000000000001" customHeight="1">
      <c r="A10" s="130" t="str">
        <f>IF(RESUMEN!H12="","",RESUMEN!H12)</f>
        <v/>
      </c>
      <c r="B10" s="143" t="str">
        <f>IF(RESUMEN!I12="","",RESUMEN!I12)</f>
        <v/>
      </c>
      <c r="C10" s="144" t="str">
        <f>IF(RESUMEN!J12="","",RESUMEN!J12)</f>
        <v/>
      </c>
      <c r="D10" s="133"/>
      <c r="E10" s="133"/>
      <c r="F10" s="134"/>
      <c r="G10" s="135">
        <v>0</v>
      </c>
      <c r="H10" s="135">
        <v>0</v>
      </c>
      <c r="I10" s="135">
        <v>0</v>
      </c>
      <c r="J10" s="136"/>
      <c r="K10" s="137">
        <v>0</v>
      </c>
      <c r="L10" s="137">
        <v>0</v>
      </c>
      <c r="M10" s="135">
        <v>0</v>
      </c>
      <c r="N10" s="138">
        <f t="shared" si="0"/>
        <v>0</v>
      </c>
      <c r="O10" s="135">
        <v>0</v>
      </c>
      <c r="P10" s="138">
        <f t="shared" si="1"/>
        <v>0</v>
      </c>
      <c r="Q10" s="138">
        <f t="shared" si="2"/>
        <v>0</v>
      </c>
      <c r="R10" s="135">
        <v>0</v>
      </c>
      <c r="S10" s="135">
        <v>0</v>
      </c>
      <c r="T10" s="138">
        <f t="shared" si="3"/>
        <v>0</v>
      </c>
      <c r="U10" s="138">
        <f t="shared" si="4"/>
        <v>0</v>
      </c>
      <c r="V10" s="139">
        <v>0</v>
      </c>
      <c r="W10" s="138">
        <f t="shared" si="5"/>
        <v>0</v>
      </c>
      <c r="X10" s="135">
        <v>0</v>
      </c>
      <c r="Y10" s="111"/>
      <c r="Z10" s="140"/>
      <c r="AA10" s="141"/>
      <c r="AB10" s="142">
        <f t="shared" si="6"/>
        <v>0</v>
      </c>
    </row>
    <row r="11" spans="1:33" ht="20.100000000000001" customHeight="1">
      <c r="A11" s="130" t="str">
        <f>IF(RESUMEN!H13="","",RESUMEN!H13)</f>
        <v/>
      </c>
      <c r="B11" s="143" t="str">
        <f>IF(RESUMEN!I13="","",RESUMEN!I13)</f>
        <v/>
      </c>
      <c r="C11" s="130" t="str">
        <f>IF(RESUMEN!J13="","",RESUMEN!J13)</f>
        <v/>
      </c>
      <c r="D11" s="133"/>
      <c r="E11" s="133"/>
      <c r="F11" s="134"/>
      <c r="G11" s="135">
        <v>0</v>
      </c>
      <c r="H11" s="135">
        <v>0</v>
      </c>
      <c r="I11" s="135">
        <v>0</v>
      </c>
      <c r="J11" s="136"/>
      <c r="K11" s="137">
        <v>0</v>
      </c>
      <c r="L11" s="137">
        <v>0</v>
      </c>
      <c r="M11" s="135">
        <v>0</v>
      </c>
      <c r="N11" s="138">
        <f t="shared" si="0"/>
        <v>0</v>
      </c>
      <c r="O11" s="135">
        <v>0</v>
      </c>
      <c r="P11" s="138">
        <f t="shared" si="1"/>
        <v>0</v>
      </c>
      <c r="Q11" s="138">
        <f t="shared" si="2"/>
        <v>0</v>
      </c>
      <c r="R11" s="135">
        <v>0</v>
      </c>
      <c r="S11" s="135">
        <v>0</v>
      </c>
      <c r="T11" s="138">
        <f t="shared" si="3"/>
        <v>0</v>
      </c>
      <c r="U11" s="138">
        <f t="shared" si="4"/>
        <v>0</v>
      </c>
      <c r="V11" s="139">
        <v>0</v>
      </c>
      <c r="W11" s="138">
        <f t="shared" si="5"/>
        <v>0</v>
      </c>
      <c r="X11" s="135">
        <v>0</v>
      </c>
      <c r="Y11" s="111"/>
      <c r="Z11" s="145"/>
      <c r="AA11" s="141"/>
      <c r="AB11" s="142">
        <f t="shared" si="6"/>
        <v>0</v>
      </c>
    </row>
    <row r="12" spans="1:33" ht="20.100000000000001" customHeight="1">
      <c r="A12" s="130" t="str">
        <f>IF(RESUMEN!H14="","",RESUMEN!H14)</f>
        <v/>
      </c>
      <c r="B12" s="143" t="str">
        <f>IF(RESUMEN!I14="","",RESUMEN!I14)</f>
        <v/>
      </c>
      <c r="C12" s="130" t="str">
        <f>IF(RESUMEN!J14="","",RESUMEN!J14)</f>
        <v/>
      </c>
      <c r="D12" s="133"/>
      <c r="E12" s="133"/>
      <c r="F12" s="134"/>
      <c r="G12" s="135">
        <v>0</v>
      </c>
      <c r="H12" s="135">
        <v>0</v>
      </c>
      <c r="I12" s="135">
        <v>0</v>
      </c>
      <c r="J12" s="136"/>
      <c r="K12" s="137">
        <v>0</v>
      </c>
      <c r="L12" s="137">
        <v>0</v>
      </c>
      <c r="M12" s="135">
        <v>0</v>
      </c>
      <c r="N12" s="138">
        <f t="shared" si="0"/>
        <v>0</v>
      </c>
      <c r="O12" s="135">
        <v>0</v>
      </c>
      <c r="P12" s="138">
        <f t="shared" si="1"/>
        <v>0</v>
      </c>
      <c r="Q12" s="138">
        <f t="shared" si="2"/>
        <v>0</v>
      </c>
      <c r="R12" s="135">
        <v>0</v>
      </c>
      <c r="S12" s="135">
        <v>0</v>
      </c>
      <c r="T12" s="138">
        <f t="shared" si="3"/>
        <v>0</v>
      </c>
      <c r="U12" s="138">
        <f t="shared" si="4"/>
        <v>0</v>
      </c>
      <c r="V12" s="139">
        <v>0</v>
      </c>
      <c r="W12" s="138">
        <f t="shared" si="5"/>
        <v>0</v>
      </c>
      <c r="X12" s="135">
        <v>0</v>
      </c>
      <c r="Y12" s="111"/>
      <c r="Z12" s="140"/>
      <c r="AA12" s="141"/>
      <c r="AB12" s="142">
        <f t="shared" si="6"/>
        <v>0</v>
      </c>
    </row>
    <row r="13" spans="1:33" ht="20.100000000000001" customHeight="1">
      <c r="A13" s="130" t="str">
        <f>IF(RESUMEN!H15="","",RESUMEN!H15)</f>
        <v/>
      </c>
      <c r="B13" s="143" t="str">
        <f>IF(RESUMEN!I15="","",RESUMEN!I15)</f>
        <v/>
      </c>
      <c r="C13" s="130" t="str">
        <f>IF(RESUMEN!J15="","",RESUMEN!J15)</f>
        <v/>
      </c>
      <c r="D13" s="133"/>
      <c r="E13" s="133"/>
      <c r="F13" s="134"/>
      <c r="G13" s="135">
        <v>0</v>
      </c>
      <c r="H13" s="135">
        <v>0</v>
      </c>
      <c r="I13" s="135">
        <v>0</v>
      </c>
      <c r="J13" s="136"/>
      <c r="K13" s="137">
        <v>0</v>
      </c>
      <c r="L13" s="137">
        <v>0</v>
      </c>
      <c r="M13" s="135">
        <v>0</v>
      </c>
      <c r="N13" s="138">
        <f t="shared" si="0"/>
        <v>0</v>
      </c>
      <c r="O13" s="135">
        <v>0</v>
      </c>
      <c r="P13" s="138">
        <f t="shared" si="1"/>
        <v>0</v>
      </c>
      <c r="Q13" s="138">
        <f t="shared" si="2"/>
        <v>0</v>
      </c>
      <c r="R13" s="135">
        <v>0</v>
      </c>
      <c r="S13" s="135">
        <v>0</v>
      </c>
      <c r="T13" s="138">
        <f t="shared" si="3"/>
        <v>0</v>
      </c>
      <c r="U13" s="138">
        <f t="shared" si="4"/>
        <v>0</v>
      </c>
      <c r="V13" s="139">
        <v>0</v>
      </c>
      <c r="W13" s="138">
        <f t="shared" si="5"/>
        <v>0</v>
      </c>
      <c r="X13" s="135">
        <v>0</v>
      </c>
      <c r="Y13" s="111"/>
      <c r="Z13" s="140"/>
      <c r="AA13" s="141"/>
      <c r="AB13" s="142">
        <f t="shared" si="6"/>
        <v>0</v>
      </c>
    </row>
    <row r="14" spans="1:33" ht="20.100000000000001" customHeight="1">
      <c r="A14" s="130" t="str">
        <f>IF(RESUMEN!H16="","",RESUMEN!H16)</f>
        <v/>
      </c>
      <c r="B14" s="143" t="str">
        <f>IF(RESUMEN!I16="","",RESUMEN!I16)</f>
        <v/>
      </c>
      <c r="C14" s="130" t="str">
        <f>IF(RESUMEN!J16="","",RESUMEN!J16)</f>
        <v/>
      </c>
      <c r="D14" s="133"/>
      <c r="E14" s="133"/>
      <c r="F14" s="134"/>
      <c r="G14" s="135">
        <v>0</v>
      </c>
      <c r="H14" s="135">
        <v>0</v>
      </c>
      <c r="I14" s="135">
        <v>0</v>
      </c>
      <c r="J14" s="136"/>
      <c r="K14" s="137">
        <v>0</v>
      </c>
      <c r="L14" s="137">
        <v>0</v>
      </c>
      <c r="M14" s="135">
        <v>0</v>
      </c>
      <c r="N14" s="138">
        <f t="shared" si="0"/>
        <v>0</v>
      </c>
      <c r="O14" s="135">
        <v>0</v>
      </c>
      <c r="P14" s="138">
        <f t="shared" si="1"/>
        <v>0</v>
      </c>
      <c r="Q14" s="138">
        <f t="shared" si="2"/>
        <v>0</v>
      </c>
      <c r="R14" s="135">
        <v>0</v>
      </c>
      <c r="S14" s="135">
        <v>0</v>
      </c>
      <c r="T14" s="138">
        <f t="shared" si="3"/>
        <v>0</v>
      </c>
      <c r="U14" s="138">
        <f t="shared" si="4"/>
        <v>0</v>
      </c>
      <c r="V14" s="139">
        <v>0</v>
      </c>
      <c r="W14" s="138">
        <f t="shared" si="5"/>
        <v>0</v>
      </c>
      <c r="X14" s="135">
        <v>0</v>
      </c>
      <c r="Y14" s="111"/>
      <c r="Z14" s="140"/>
      <c r="AA14" s="141"/>
      <c r="AB14" s="142">
        <f t="shared" si="6"/>
        <v>0</v>
      </c>
    </row>
    <row r="15" spans="1:33" ht="20.100000000000001" customHeight="1">
      <c r="A15" s="130" t="str">
        <f>IF(RESUMEN!H17="","",RESUMEN!H17)</f>
        <v/>
      </c>
      <c r="B15" s="143" t="str">
        <f>IF(RESUMEN!I17="","",RESUMEN!I17)</f>
        <v/>
      </c>
      <c r="C15" s="130" t="str">
        <f>IF(RESUMEN!J17="","",RESUMEN!J17)</f>
        <v/>
      </c>
      <c r="D15" s="133"/>
      <c r="E15" s="133"/>
      <c r="F15" s="134"/>
      <c r="G15" s="135">
        <v>0</v>
      </c>
      <c r="H15" s="135">
        <v>0</v>
      </c>
      <c r="I15" s="135">
        <v>0</v>
      </c>
      <c r="J15" s="136"/>
      <c r="K15" s="137">
        <v>0</v>
      </c>
      <c r="L15" s="137">
        <v>0</v>
      </c>
      <c r="M15" s="135">
        <v>0</v>
      </c>
      <c r="N15" s="138">
        <f t="shared" si="0"/>
        <v>0</v>
      </c>
      <c r="O15" s="135">
        <v>0</v>
      </c>
      <c r="P15" s="138">
        <f t="shared" si="1"/>
        <v>0</v>
      </c>
      <c r="Q15" s="138">
        <f t="shared" si="2"/>
        <v>0</v>
      </c>
      <c r="R15" s="135">
        <v>0</v>
      </c>
      <c r="S15" s="135">
        <v>0</v>
      </c>
      <c r="T15" s="138">
        <f t="shared" si="3"/>
        <v>0</v>
      </c>
      <c r="U15" s="138">
        <f t="shared" si="4"/>
        <v>0</v>
      </c>
      <c r="V15" s="139">
        <v>0</v>
      </c>
      <c r="W15" s="138">
        <f t="shared" si="5"/>
        <v>0</v>
      </c>
      <c r="X15" s="135">
        <v>0</v>
      </c>
      <c r="Y15" s="111"/>
      <c r="Z15" s="140"/>
      <c r="AA15" s="141"/>
      <c r="AB15" s="142">
        <f t="shared" si="6"/>
        <v>0</v>
      </c>
    </row>
    <row r="16" spans="1:33" ht="20.100000000000001" customHeight="1">
      <c r="A16" s="130" t="str">
        <f>IF(RESUMEN!H18="","",RESUMEN!H18)</f>
        <v/>
      </c>
      <c r="B16" s="143" t="str">
        <f>IF(RESUMEN!I18="","",RESUMEN!I18)</f>
        <v/>
      </c>
      <c r="C16" s="130" t="str">
        <f>IF(RESUMEN!J18="","",RESUMEN!J18)</f>
        <v/>
      </c>
      <c r="D16" s="133"/>
      <c r="E16" s="133"/>
      <c r="F16" s="134"/>
      <c r="G16" s="135">
        <v>0</v>
      </c>
      <c r="H16" s="135">
        <v>0</v>
      </c>
      <c r="I16" s="135">
        <v>0</v>
      </c>
      <c r="J16" s="136"/>
      <c r="K16" s="137">
        <v>0</v>
      </c>
      <c r="L16" s="137">
        <v>0</v>
      </c>
      <c r="M16" s="135">
        <v>0</v>
      </c>
      <c r="N16" s="138">
        <f t="shared" si="0"/>
        <v>0</v>
      </c>
      <c r="O16" s="135">
        <v>0</v>
      </c>
      <c r="P16" s="138">
        <f t="shared" si="1"/>
        <v>0</v>
      </c>
      <c r="Q16" s="138">
        <f t="shared" si="2"/>
        <v>0</v>
      </c>
      <c r="R16" s="135">
        <v>0</v>
      </c>
      <c r="S16" s="135">
        <v>0</v>
      </c>
      <c r="T16" s="138">
        <f t="shared" si="3"/>
        <v>0</v>
      </c>
      <c r="U16" s="138">
        <f t="shared" si="4"/>
        <v>0</v>
      </c>
      <c r="V16" s="139">
        <v>0</v>
      </c>
      <c r="W16" s="138">
        <f t="shared" si="5"/>
        <v>0</v>
      </c>
      <c r="X16" s="135">
        <v>0</v>
      </c>
      <c r="Y16" s="111"/>
      <c r="Z16" s="140"/>
      <c r="AA16" s="141"/>
      <c r="AB16" s="142">
        <f t="shared" si="6"/>
        <v>0</v>
      </c>
    </row>
    <row r="17" spans="1:28" ht="20.100000000000001" customHeight="1">
      <c r="A17" s="130" t="str">
        <f>IF(RESUMEN!H19="","",RESUMEN!H19)</f>
        <v/>
      </c>
      <c r="B17" s="143" t="str">
        <f>IF(RESUMEN!I19="","",RESUMEN!I19)</f>
        <v/>
      </c>
      <c r="C17" s="130" t="str">
        <f>IF(RESUMEN!J19="","",RESUMEN!J19)</f>
        <v/>
      </c>
      <c r="D17" s="133"/>
      <c r="E17" s="133"/>
      <c r="F17" s="134"/>
      <c r="G17" s="135">
        <v>0</v>
      </c>
      <c r="H17" s="135">
        <v>0</v>
      </c>
      <c r="I17" s="135">
        <v>0</v>
      </c>
      <c r="J17" s="136"/>
      <c r="K17" s="137">
        <v>0</v>
      </c>
      <c r="L17" s="137">
        <v>0</v>
      </c>
      <c r="M17" s="135">
        <v>0</v>
      </c>
      <c r="N17" s="138">
        <f t="shared" si="0"/>
        <v>0</v>
      </c>
      <c r="O17" s="135">
        <v>0</v>
      </c>
      <c r="P17" s="138">
        <f t="shared" si="1"/>
        <v>0</v>
      </c>
      <c r="Q17" s="138">
        <f t="shared" si="2"/>
        <v>0</v>
      </c>
      <c r="R17" s="135">
        <v>0</v>
      </c>
      <c r="S17" s="135">
        <v>0</v>
      </c>
      <c r="T17" s="138">
        <f t="shared" si="3"/>
        <v>0</v>
      </c>
      <c r="U17" s="138">
        <f t="shared" si="4"/>
        <v>0</v>
      </c>
      <c r="V17" s="139">
        <v>0</v>
      </c>
      <c r="W17" s="138">
        <f t="shared" si="5"/>
        <v>0</v>
      </c>
      <c r="X17" s="135">
        <v>0</v>
      </c>
      <c r="Y17" s="111"/>
      <c r="Z17" s="145"/>
      <c r="AA17" s="141"/>
      <c r="AB17" s="142">
        <f t="shared" si="6"/>
        <v>0</v>
      </c>
    </row>
    <row r="18" spans="1:28" ht="20.100000000000001" customHeight="1">
      <c r="A18" s="5"/>
      <c r="B18" s="146"/>
      <c r="C18" s="146"/>
      <c r="D18" s="146"/>
      <c r="E18" s="146"/>
      <c r="F18" s="146"/>
      <c r="G18" s="238">
        <f>SUM(G7:G17)</f>
        <v>0</v>
      </c>
      <c r="H18" s="238">
        <f>SUM(H7:H17)</f>
        <v>0</v>
      </c>
      <c r="I18" s="238">
        <f>SUM(I7:I17)</f>
        <v>0</v>
      </c>
      <c r="J18" s="148"/>
      <c r="K18" s="148"/>
      <c r="L18" s="148"/>
      <c r="M18" s="149"/>
      <c r="N18" s="238">
        <f>SUM(N7:N17)</f>
        <v>0</v>
      </c>
      <c r="O18" s="149"/>
      <c r="P18" s="238">
        <f t="shared" ref="P18:U18" si="7">SUM(P7:P17)</f>
        <v>0</v>
      </c>
      <c r="Q18" s="238">
        <f t="shared" si="7"/>
        <v>0</v>
      </c>
      <c r="R18" s="238">
        <f t="shared" si="7"/>
        <v>0</v>
      </c>
      <c r="S18" s="238">
        <f t="shared" si="7"/>
        <v>0</v>
      </c>
      <c r="T18" s="238">
        <f t="shared" si="7"/>
        <v>0</v>
      </c>
      <c r="U18" s="238">
        <f t="shared" si="7"/>
        <v>0</v>
      </c>
      <c r="V18" s="239">
        <v>0</v>
      </c>
      <c r="W18" s="238">
        <f>SUM(W7:W17)</f>
        <v>0</v>
      </c>
      <c r="X18" s="240">
        <v>0</v>
      </c>
      <c r="Y18" s="152"/>
      <c r="Z18" s="152"/>
      <c r="AA18" s="152"/>
      <c r="AB18" s="153">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Sd/xhP/Y/4CZhQZuxM29ji6CoT6FK4bG+orqm0snOtvYhvSIC8KQ1Jq/1++v12w4xvQguiVi2z9WrJTUcrnA8Q==" saltValue="Nisl3roTDKFHFEDNBSy7e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disablePrompts="1" xWindow="41632" yWindow="46560"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9"/>
    <pageSetUpPr fitToPage="1"/>
  </sheetPr>
  <dimension ref="A1:T70"/>
  <sheetViews>
    <sheetView workbookViewId="0">
      <selection activeCell="B3" sqref="B3:D4"/>
    </sheetView>
  </sheetViews>
  <sheetFormatPr baseColWidth="10" defaultRowHeight="15"/>
  <cols>
    <col min="2" max="2" width="25.42578125" customWidth="1"/>
    <col min="3" max="3" width="8.85546875" customWidth="1"/>
    <col min="5" max="5" width="10.140625" customWidth="1"/>
    <col min="7" max="7" width="31.7109375" customWidth="1"/>
    <col min="8" max="8" width="20" customWidth="1"/>
    <col min="9" max="9" width="17.85546875" customWidth="1"/>
    <col min="11" max="11" width="17" customWidth="1"/>
  </cols>
  <sheetData>
    <row r="1" spans="1:20" ht="102.75" customHeight="1">
      <c r="A1" s="386"/>
      <c r="B1" s="387"/>
      <c r="C1" s="387"/>
      <c r="D1" s="387"/>
      <c r="E1" s="387"/>
      <c r="F1" s="387"/>
      <c r="G1" s="387"/>
      <c r="H1" s="387"/>
      <c r="I1" s="387"/>
      <c r="J1" s="387"/>
      <c r="K1" s="388"/>
      <c r="L1" s="188"/>
      <c r="M1" s="188"/>
      <c r="N1" s="188"/>
      <c r="O1" s="188"/>
      <c r="P1" s="188"/>
      <c r="Q1" s="188"/>
      <c r="R1" s="188"/>
      <c r="S1" s="188"/>
      <c r="T1" s="188"/>
    </row>
    <row r="2" spans="1:20" ht="40.5" customHeight="1">
      <c r="A2" s="4"/>
      <c r="B2" s="395" t="s">
        <v>244</v>
      </c>
      <c r="C2" s="395"/>
      <c r="D2" s="395"/>
      <c r="E2" s="395"/>
      <c r="F2" s="395"/>
      <c r="G2" s="395"/>
      <c r="H2" s="395"/>
      <c r="I2" s="395"/>
      <c r="J2" s="395"/>
      <c r="K2" s="395"/>
      <c r="L2" s="188"/>
      <c r="M2" s="188"/>
      <c r="N2" s="188"/>
      <c r="O2" s="188"/>
      <c r="P2" s="188"/>
      <c r="Q2" s="188"/>
      <c r="R2" s="188"/>
      <c r="S2" s="188"/>
      <c r="T2" s="188"/>
    </row>
    <row r="3" spans="1:20" ht="16.5" customHeight="1">
      <c r="A3" s="4"/>
      <c r="B3" s="378" t="s">
        <v>272</v>
      </c>
      <c r="C3" s="378"/>
      <c r="D3" s="379"/>
      <c r="E3" s="376" t="s">
        <v>271</v>
      </c>
      <c r="F3" s="377"/>
      <c r="G3" s="6" t="s">
        <v>8</v>
      </c>
      <c r="H3" s="396"/>
      <c r="I3" s="396"/>
      <c r="J3" s="7"/>
      <c r="K3" s="8"/>
      <c r="L3" s="188"/>
      <c r="M3" s="188"/>
      <c r="N3" s="188"/>
      <c r="O3" s="188"/>
      <c r="P3" s="188"/>
      <c r="Q3" s="188"/>
      <c r="R3" s="188"/>
      <c r="S3" s="188"/>
      <c r="T3" s="188"/>
    </row>
    <row r="4" spans="1:20" ht="15" customHeight="1">
      <c r="A4" s="4"/>
      <c r="B4" s="378"/>
      <c r="C4" s="378"/>
      <c r="D4" s="379"/>
      <c r="E4" s="376"/>
      <c r="F4" s="377"/>
      <c r="G4" s="6" t="s">
        <v>268</v>
      </c>
      <c r="H4" s="397"/>
      <c r="I4" s="397"/>
      <c r="J4" s="397"/>
      <c r="K4" s="397"/>
      <c r="L4" s="188"/>
      <c r="M4" s="188"/>
      <c r="N4" s="188"/>
      <c r="O4" s="188"/>
      <c r="P4" s="188"/>
      <c r="Q4" s="188"/>
      <c r="R4" s="188"/>
      <c r="S4" s="188"/>
      <c r="T4" s="188"/>
    </row>
    <row r="5" spans="1:20">
      <c r="A5" s="4"/>
      <c r="B5" s="5"/>
      <c r="C5" s="5"/>
      <c r="D5" s="5"/>
      <c r="E5" s="5"/>
      <c r="F5" s="5"/>
      <c r="G5" s="6" t="s">
        <v>9</v>
      </c>
      <c r="H5" s="270"/>
      <c r="I5" s="5"/>
      <c r="J5" s="5"/>
      <c r="K5" s="9"/>
      <c r="L5" s="188"/>
      <c r="M5" s="188"/>
      <c r="N5" s="188"/>
      <c r="O5" s="188"/>
      <c r="P5" s="188"/>
      <c r="Q5" s="188"/>
      <c r="R5" s="188"/>
      <c r="S5" s="188"/>
      <c r="T5" s="188"/>
    </row>
    <row r="6" spans="1:20" ht="15" customHeight="1">
      <c r="A6" s="4"/>
      <c r="B6" s="380" t="s">
        <v>10</v>
      </c>
      <c r="C6" s="380"/>
      <c r="D6" s="380"/>
      <c r="E6" s="380"/>
      <c r="F6" s="5"/>
      <c r="G6" s="6" t="s">
        <v>11</v>
      </c>
      <c r="H6" s="10"/>
      <c r="I6" s="11"/>
      <c r="J6" s="11"/>
      <c r="K6" s="12"/>
      <c r="L6" s="188"/>
      <c r="M6" s="188"/>
      <c r="N6" s="188"/>
      <c r="O6" s="188"/>
      <c r="P6" s="188"/>
      <c r="Q6" s="188"/>
      <c r="R6" s="188"/>
      <c r="S6" s="188"/>
      <c r="T6" s="188"/>
    </row>
    <row r="7" spans="1:20" ht="15" customHeight="1">
      <c r="A7" s="4"/>
      <c r="B7" s="5"/>
      <c r="C7" s="5"/>
      <c r="D7" s="381"/>
      <c r="E7" s="381"/>
      <c r="F7" s="5"/>
      <c r="G7" s="6" t="s">
        <v>12</v>
      </c>
      <c r="H7" s="382"/>
      <c r="I7" s="382"/>
      <c r="J7" s="382"/>
      <c r="K7" s="382"/>
      <c r="L7" s="188"/>
      <c r="M7" s="188"/>
      <c r="N7" s="188"/>
      <c r="O7" s="188"/>
      <c r="P7" s="188"/>
      <c r="Q7" s="188"/>
      <c r="R7" s="188"/>
      <c r="S7" s="188"/>
      <c r="T7" s="188"/>
    </row>
    <row r="8" spans="1:20">
      <c r="A8" s="4"/>
      <c r="B8" s="13"/>
      <c r="C8" s="13"/>
      <c r="D8" s="383" t="s">
        <v>13</v>
      </c>
      <c r="E8" s="383"/>
      <c r="F8" s="5"/>
      <c r="G8" s="6" t="s">
        <v>14</v>
      </c>
      <c r="H8" s="14"/>
      <c r="I8" s="5"/>
      <c r="J8" s="5"/>
      <c r="K8" s="15"/>
      <c r="L8" s="188"/>
      <c r="M8" s="188"/>
      <c r="N8" s="188"/>
      <c r="O8" s="188"/>
      <c r="P8" s="188"/>
      <c r="Q8" s="188"/>
      <c r="R8" s="188"/>
      <c r="S8" s="188"/>
      <c r="T8" s="188"/>
    </row>
    <row r="9" spans="1:20">
      <c r="A9" s="4"/>
      <c r="B9" s="13"/>
      <c r="C9" s="13"/>
      <c r="D9" s="16">
        <v>2024</v>
      </c>
      <c r="E9" s="16">
        <v>2025</v>
      </c>
      <c r="F9" s="295">
        <v>2026</v>
      </c>
      <c r="G9" s="5"/>
      <c r="H9" s="5"/>
      <c r="I9" s="5"/>
      <c r="J9" s="5"/>
      <c r="K9" s="15"/>
      <c r="L9" s="188"/>
      <c r="M9" s="188"/>
      <c r="N9" s="188"/>
      <c r="O9" s="188"/>
      <c r="P9" s="188"/>
      <c r="Q9" s="188"/>
      <c r="R9" s="188"/>
      <c r="S9" s="188"/>
      <c r="T9" s="188"/>
    </row>
    <row r="10" spans="1:20">
      <c r="A10" s="4"/>
      <c r="B10" s="390"/>
      <c r="C10" s="390"/>
      <c r="D10" s="389" t="s">
        <v>15</v>
      </c>
      <c r="E10" s="389"/>
      <c r="F10" s="389"/>
      <c r="G10" s="5"/>
      <c r="H10" s="5"/>
      <c r="I10" s="5"/>
      <c r="J10" s="5"/>
      <c r="K10" s="15"/>
      <c r="L10" s="188"/>
      <c r="M10" s="188"/>
      <c r="N10" s="188"/>
      <c r="O10" s="188"/>
      <c r="P10" s="188"/>
      <c r="Q10" s="188"/>
      <c r="R10" s="188"/>
      <c r="S10" s="188"/>
      <c r="T10" s="188"/>
    </row>
    <row r="11" spans="1:20" ht="15" customHeight="1">
      <c r="A11" s="4"/>
      <c r="B11" s="385" t="s">
        <v>16</v>
      </c>
      <c r="C11" s="385"/>
      <c r="D11" s="274">
        <v>51.06</v>
      </c>
      <c r="E11" s="274">
        <v>53.61</v>
      </c>
      <c r="F11" s="291"/>
      <c r="G11" s="384" t="s">
        <v>17</v>
      </c>
      <c r="H11" s="18" t="s">
        <v>18</v>
      </c>
      <c r="I11" s="335"/>
      <c r="J11" s="384" t="s">
        <v>19</v>
      </c>
      <c r="K11" s="19"/>
      <c r="L11" s="188"/>
      <c r="M11" s="188"/>
      <c r="N11" s="188"/>
      <c r="O11" s="188"/>
      <c r="P11" s="188"/>
      <c r="Q11" s="188"/>
      <c r="R11" s="188"/>
      <c r="S11" s="188"/>
      <c r="T11" s="188"/>
    </row>
    <row r="12" spans="1:20">
      <c r="A12" s="4"/>
      <c r="B12" s="385" t="s">
        <v>20</v>
      </c>
      <c r="C12" s="385"/>
      <c r="D12" s="274">
        <v>69.3</v>
      </c>
      <c r="E12" s="274">
        <v>72.77</v>
      </c>
      <c r="F12" s="291"/>
      <c r="G12" s="384"/>
      <c r="H12" s="18" t="s">
        <v>21</v>
      </c>
      <c r="I12" s="335"/>
      <c r="J12" s="384"/>
      <c r="K12" s="19"/>
      <c r="L12" s="188"/>
      <c r="M12" s="188"/>
      <c r="N12" s="188"/>
      <c r="O12" s="188"/>
      <c r="P12" s="188"/>
      <c r="Q12" s="188"/>
      <c r="R12" s="188"/>
      <c r="S12" s="188"/>
      <c r="T12" s="188"/>
    </row>
    <row r="13" spans="1:20">
      <c r="A13" s="4"/>
      <c r="B13" s="385" t="s">
        <v>22</v>
      </c>
      <c r="C13" s="385"/>
      <c r="D13" s="274">
        <v>3.88</v>
      </c>
      <c r="E13" s="274">
        <v>4.07</v>
      </c>
      <c r="F13" s="291"/>
      <c r="G13" s="384"/>
      <c r="H13" s="18" t="s">
        <v>23</v>
      </c>
      <c r="I13" s="335"/>
      <c r="J13" s="384"/>
      <c r="K13" s="19"/>
      <c r="L13" s="188"/>
      <c r="M13" s="188"/>
      <c r="N13" s="188"/>
      <c r="O13" s="188"/>
      <c r="P13" s="188"/>
      <c r="Q13" s="188"/>
      <c r="R13" s="188"/>
      <c r="S13" s="188"/>
      <c r="T13" s="188"/>
    </row>
    <row r="14" spans="1:20">
      <c r="A14" s="4"/>
      <c r="B14" s="385" t="s">
        <v>24</v>
      </c>
      <c r="C14" s="385"/>
      <c r="D14" s="274">
        <v>1.9</v>
      </c>
      <c r="E14" s="274">
        <v>2</v>
      </c>
      <c r="F14" s="291"/>
      <c r="G14" s="384"/>
      <c r="H14" s="18" t="s">
        <v>25</v>
      </c>
      <c r="I14" s="20">
        <f>SUM(I11:I13)</f>
        <v>0</v>
      </c>
      <c r="J14" s="384"/>
      <c r="K14" s="21">
        <f>SUM(K11:K13)</f>
        <v>0</v>
      </c>
      <c r="L14" s="188"/>
      <c r="M14" s="188"/>
      <c r="N14" s="188"/>
      <c r="O14" s="188"/>
      <c r="P14" s="188"/>
      <c r="Q14" s="188"/>
      <c r="R14" s="188"/>
      <c r="S14" s="188"/>
      <c r="T14" s="188"/>
    </row>
    <row r="15" spans="1:20" ht="15" customHeight="1">
      <c r="A15" s="4"/>
      <c r="B15" s="392" t="s">
        <v>26</v>
      </c>
      <c r="C15" s="17" t="s">
        <v>27</v>
      </c>
      <c r="D15" s="274">
        <v>7.03</v>
      </c>
      <c r="E15" s="274">
        <v>3.82</v>
      </c>
      <c r="F15" s="291"/>
      <c r="G15" s="5"/>
      <c r="H15" s="5"/>
      <c r="I15" s="5"/>
      <c r="J15" s="5"/>
      <c r="K15" s="15"/>
      <c r="L15" s="188"/>
      <c r="M15" s="188"/>
      <c r="N15" s="188"/>
      <c r="O15" s="188"/>
      <c r="P15" s="188"/>
      <c r="Q15" s="188"/>
      <c r="R15" s="188"/>
      <c r="S15" s="188"/>
      <c r="T15" s="188"/>
    </row>
    <row r="16" spans="1:20">
      <c r="A16" s="4"/>
      <c r="B16" s="392"/>
      <c r="C16" s="17" t="s">
        <v>28</v>
      </c>
      <c r="D16" s="274">
        <v>6.3</v>
      </c>
      <c r="E16" s="274">
        <v>3.56</v>
      </c>
      <c r="F16" s="291"/>
      <c r="G16" s="5"/>
      <c r="H16" s="5"/>
      <c r="I16" s="5"/>
      <c r="J16" s="5"/>
      <c r="K16" s="15"/>
      <c r="L16" s="188"/>
      <c r="M16" s="188"/>
      <c r="N16" s="188"/>
      <c r="O16" s="188"/>
      <c r="P16" s="188"/>
      <c r="Q16" s="188"/>
      <c r="R16" s="188"/>
      <c r="S16" s="188"/>
      <c r="T16" s="188"/>
    </row>
    <row r="17" spans="1:20" s="294" customFormat="1">
      <c r="A17" s="290"/>
      <c r="B17" s="283"/>
      <c r="C17" s="282" t="s">
        <v>247</v>
      </c>
      <c r="D17" s="291">
        <f>D20*D23</f>
        <v>7.6726459999999985</v>
      </c>
      <c r="E17" s="291">
        <f>E20*E23</f>
        <v>9.2540399999999998</v>
      </c>
      <c r="F17" s="291"/>
      <c r="G17" s="292"/>
      <c r="H17" s="292"/>
      <c r="I17" s="292"/>
      <c r="J17" s="292"/>
      <c r="K17" s="293"/>
    </row>
    <row r="18" spans="1:20">
      <c r="A18" s="4"/>
      <c r="B18" s="385" t="s">
        <v>29</v>
      </c>
      <c r="C18" s="385"/>
      <c r="D18" s="22">
        <f>SUM(D11:D17)</f>
        <v>147.14264599999998</v>
      </c>
      <c r="E18" s="22">
        <f t="shared" ref="E18:F18" si="0">SUM(E11:E17)</f>
        <v>149.08403999999999</v>
      </c>
      <c r="F18" s="22">
        <f t="shared" si="0"/>
        <v>0</v>
      </c>
      <c r="G18" s="5"/>
      <c r="H18" s="5"/>
      <c r="I18" s="5"/>
      <c r="J18" s="5"/>
      <c r="K18" s="15"/>
      <c r="L18" s="188"/>
      <c r="M18" s="188"/>
      <c r="N18" s="188"/>
      <c r="O18" s="188"/>
      <c r="P18" s="188"/>
      <c r="Q18" s="188"/>
      <c r="R18" s="188"/>
      <c r="S18" s="188"/>
      <c r="T18" s="188"/>
    </row>
    <row r="19" spans="1:20">
      <c r="A19" s="4"/>
      <c r="B19" s="13"/>
      <c r="C19" s="13"/>
      <c r="D19" s="13"/>
      <c r="E19" s="13"/>
      <c r="F19" s="13"/>
      <c r="G19" s="393" t="s">
        <v>30</v>
      </c>
      <c r="H19" s="394"/>
      <c r="I19" s="394"/>
      <c r="J19" s="394"/>
      <c r="K19" s="15"/>
      <c r="L19" s="188"/>
      <c r="M19" s="188"/>
      <c r="N19" s="188"/>
      <c r="O19" s="188"/>
      <c r="P19" s="188"/>
      <c r="Q19" s="188"/>
      <c r="R19" s="188"/>
      <c r="S19" s="188"/>
      <c r="T19" s="188"/>
    </row>
    <row r="20" spans="1:20">
      <c r="A20" s="290"/>
      <c r="B20" s="13"/>
      <c r="C20" s="282" t="s">
        <v>247</v>
      </c>
      <c r="D20" s="296">
        <v>5.7999999999999996E-3</v>
      </c>
      <c r="E20" s="296">
        <v>6.7000000000000002E-3</v>
      </c>
      <c r="F20" s="297"/>
      <c r="G20" s="24"/>
      <c r="H20" s="23">
        <f>D9</f>
        <v>2024</v>
      </c>
      <c r="I20" s="23">
        <f>E9</f>
        <v>2025</v>
      </c>
      <c r="J20" s="281">
        <f>F9</f>
        <v>2026</v>
      </c>
      <c r="K20" s="15"/>
      <c r="L20" s="188"/>
      <c r="M20" s="188"/>
      <c r="N20" s="188"/>
      <c r="O20" s="188"/>
      <c r="P20" s="188"/>
      <c r="Q20" s="188"/>
      <c r="R20" s="188"/>
      <c r="S20" s="188"/>
      <c r="T20" s="188"/>
    </row>
    <row r="21" spans="1:20" ht="15" customHeight="1">
      <c r="A21" s="4"/>
      <c r="B21" s="378" t="s">
        <v>31</v>
      </c>
      <c r="C21" s="25" t="s">
        <v>32</v>
      </c>
      <c r="D21" s="275">
        <v>1134</v>
      </c>
      <c r="E21" s="298">
        <v>1184</v>
      </c>
      <c r="F21" s="298"/>
      <c r="G21" s="26" t="s">
        <v>33</v>
      </c>
      <c r="H21" s="276">
        <f>IF(E3="MENORES 30 AÑOS",D21,D21*0.75)</f>
        <v>1134</v>
      </c>
      <c r="I21" s="276">
        <f>IF(E3="MENORES 30 AÑOS",E21,E21*0.75)</f>
        <v>1184</v>
      </c>
      <c r="J21" s="276">
        <f>IF(E3="MENORES 30 AÑOS",F21,F21*0.75)</f>
        <v>0</v>
      </c>
      <c r="K21" s="15"/>
      <c r="L21" s="188"/>
      <c r="M21" s="188"/>
      <c r="N21" s="188"/>
      <c r="O21" s="188"/>
      <c r="P21" s="188"/>
      <c r="Q21" s="188"/>
      <c r="R21" s="188"/>
      <c r="S21" s="188"/>
      <c r="T21" s="188"/>
    </row>
    <row r="22" spans="1:20">
      <c r="A22" s="4"/>
      <c r="B22" s="378"/>
      <c r="C22" s="25" t="s">
        <v>34</v>
      </c>
      <c r="D22" s="275">
        <f>D21/30</f>
        <v>37.799999999999997</v>
      </c>
      <c r="E22" s="275">
        <f>E21/30</f>
        <v>39.466666666666669</v>
      </c>
      <c r="F22" s="275"/>
      <c r="G22" s="26" t="s">
        <v>35</v>
      </c>
      <c r="H22" s="276">
        <f>ROUND(IF(E3="GENERAL",D22,D22*0.75),2)</f>
        <v>28.35</v>
      </c>
      <c r="I22" s="276">
        <f>ROUND(IF(E3="GENERAL",E22,E22*0.75),2)</f>
        <v>29.6</v>
      </c>
      <c r="J22" s="276">
        <f>ROUND(IF(E3="GENERAL",F22,F22*0.75),2)</f>
        <v>0</v>
      </c>
      <c r="K22" s="15"/>
      <c r="L22" s="188"/>
      <c r="M22" s="188"/>
      <c r="N22" s="188"/>
      <c r="O22" s="188"/>
      <c r="P22" s="188"/>
      <c r="Q22" s="188"/>
      <c r="R22" s="188"/>
      <c r="S22" s="188"/>
      <c r="T22" s="188"/>
    </row>
    <row r="23" spans="1:20">
      <c r="A23" s="4"/>
      <c r="B23" s="5"/>
      <c r="C23" s="305" t="s">
        <v>250</v>
      </c>
      <c r="D23" s="299">
        <v>1322.87</v>
      </c>
      <c r="E23" s="299">
        <v>1381.2</v>
      </c>
      <c r="F23" s="299"/>
      <c r="G23" s="5"/>
      <c r="H23" s="5"/>
      <c r="I23" s="5"/>
      <c r="J23" s="5"/>
      <c r="K23" s="15"/>
      <c r="L23" s="188"/>
      <c r="M23" s="188"/>
      <c r="N23" s="188"/>
      <c r="O23" s="188"/>
      <c r="P23" s="188"/>
      <c r="Q23" s="188"/>
      <c r="R23" s="188"/>
      <c r="S23" s="188"/>
      <c r="T23" s="188"/>
    </row>
    <row r="24" spans="1:20">
      <c r="A24" s="4"/>
      <c r="B24" s="385" t="s">
        <v>36</v>
      </c>
      <c r="C24" s="385"/>
      <c r="D24" s="391">
        <v>421</v>
      </c>
      <c r="E24" s="391"/>
      <c r="F24" s="5"/>
      <c r="G24" s="5"/>
      <c r="H24" s="5"/>
      <c r="I24" s="5"/>
      <c r="J24" s="5"/>
      <c r="K24" s="15"/>
      <c r="L24" s="188"/>
      <c r="M24" s="188"/>
      <c r="N24" s="188"/>
      <c r="O24" s="188"/>
      <c r="P24" s="188"/>
      <c r="Q24" s="188"/>
      <c r="R24" s="188"/>
      <c r="S24" s="188"/>
      <c r="T24" s="188"/>
    </row>
    <row r="25" spans="1:20">
      <c r="A25" s="27"/>
      <c r="B25" s="28"/>
      <c r="C25" s="28"/>
      <c r="D25" s="28"/>
      <c r="E25" s="28"/>
      <c r="F25" s="28"/>
      <c r="G25" s="28"/>
      <c r="H25" s="28"/>
      <c r="I25" s="28"/>
      <c r="J25" s="28"/>
      <c r="K25" s="29"/>
      <c r="L25" s="188"/>
      <c r="M25" s="188"/>
      <c r="N25" s="188"/>
      <c r="O25" s="188"/>
      <c r="P25" s="188"/>
      <c r="Q25" s="188"/>
      <c r="R25" s="188"/>
      <c r="S25" s="188"/>
      <c r="T25" s="188"/>
    </row>
    <row r="26" spans="1:20">
      <c r="L26" s="188"/>
      <c r="M26" s="188"/>
      <c r="N26" s="188"/>
      <c r="O26" s="188"/>
      <c r="P26" s="188"/>
      <c r="Q26" s="188"/>
      <c r="R26" s="188"/>
      <c r="S26" s="188"/>
      <c r="T26" s="188"/>
    </row>
    <row r="27" spans="1:20">
      <c r="B27" s="188"/>
      <c r="C27" s="188"/>
      <c r="D27" s="188"/>
      <c r="E27" s="188"/>
      <c r="F27" s="188"/>
      <c r="G27" s="188"/>
      <c r="H27" s="188"/>
      <c r="I27" s="188"/>
      <c r="J27" s="188"/>
      <c r="K27" s="188"/>
      <c r="L27" s="188"/>
      <c r="M27" s="188"/>
      <c r="N27" s="188"/>
      <c r="O27" s="188"/>
      <c r="P27" s="188"/>
      <c r="Q27" s="188"/>
      <c r="R27" s="188"/>
      <c r="S27" s="188"/>
      <c r="T27" s="188"/>
    </row>
    <row r="28" spans="1:20">
      <c r="B28" s="188"/>
      <c r="C28" s="188"/>
      <c r="D28" s="188"/>
      <c r="E28" s="188"/>
      <c r="F28" s="188"/>
      <c r="G28" s="188"/>
      <c r="H28" s="188"/>
      <c r="I28" s="188"/>
      <c r="J28" s="188"/>
      <c r="K28" s="188"/>
      <c r="L28" s="188"/>
      <c r="M28" s="188"/>
      <c r="N28" s="188"/>
      <c r="O28" s="188"/>
      <c r="P28" s="188"/>
      <c r="Q28" s="188"/>
      <c r="R28" s="188"/>
      <c r="S28" s="188"/>
      <c r="T28" s="188"/>
    </row>
    <row r="29" spans="1:20">
      <c r="B29" s="188"/>
      <c r="C29" s="188"/>
      <c r="D29" s="188"/>
      <c r="E29" s="188"/>
      <c r="F29" s="188"/>
      <c r="G29" s="188"/>
      <c r="H29" s="188"/>
      <c r="I29" s="188"/>
      <c r="J29" s="188"/>
      <c r="K29" s="188"/>
      <c r="L29" s="188"/>
      <c r="M29" s="188"/>
      <c r="N29" s="188"/>
      <c r="O29" s="188"/>
      <c r="P29" s="188"/>
      <c r="Q29" s="188"/>
      <c r="R29" s="188"/>
      <c r="S29" s="188"/>
      <c r="T29" s="188"/>
    </row>
    <row r="30" spans="1:20">
      <c r="B30" s="188"/>
      <c r="C30" s="188"/>
      <c r="D30" s="188"/>
      <c r="E30" s="188"/>
      <c r="F30" s="188"/>
      <c r="G30" s="188"/>
      <c r="H30" s="188"/>
      <c r="I30" s="188"/>
      <c r="J30" s="188"/>
      <c r="K30" s="188"/>
      <c r="L30" s="188"/>
      <c r="M30" s="188"/>
      <c r="N30" s="188"/>
      <c r="O30" s="188"/>
      <c r="P30" s="188"/>
      <c r="Q30" s="188"/>
      <c r="R30" s="188"/>
      <c r="S30" s="188"/>
      <c r="T30" s="188"/>
    </row>
    <row r="31" spans="1:20">
      <c r="B31" s="188"/>
      <c r="C31" s="188"/>
      <c r="D31" s="188"/>
      <c r="E31" s="188"/>
      <c r="F31" s="188"/>
      <c r="G31" s="188"/>
      <c r="H31" s="188"/>
      <c r="I31" s="188"/>
      <c r="J31" s="188"/>
      <c r="K31" s="188"/>
      <c r="L31" s="188"/>
      <c r="M31" s="188"/>
      <c r="N31" s="188"/>
      <c r="O31" s="188"/>
      <c r="P31" s="188"/>
      <c r="Q31" s="188"/>
      <c r="R31" s="188"/>
      <c r="S31" s="188"/>
      <c r="T31" s="188"/>
    </row>
    <row r="32" spans="1:20">
      <c r="B32" s="188"/>
      <c r="C32" s="188"/>
      <c r="D32" s="188"/>
      <c r="E32" s="188"/>
      <c r="F32" s="188"/>
      <c r="G32" s="188"/>
      <c r="H32" s="188"/>
      <c r="I32" s="188"/>
      <c r="J32" s="188"/>
      <c r="K32" s="188"/>
      <c r="L32" s="188"/>
      <c r="M32" s="188"/>
      <c r="N32" s="188"/>
      <c r="O32" s="188"/>
      <c r="P32" s="188"/>
      <c r="Q32" s="188"/>
      <c r="R32" s="188"/>
      <c r="S32" s="188"/>
      <c r="T32" s="188"/>
    </row>
    <row r="33" spans="2:20">
      <c r="B33" s="188"/>
      <c r="C33" s="188"/>
      <c r="D33" s="188"/>
      <c r="E33" s="188"/>
      <c r="F33" s="188"/>
      <c r="G33" s="188"/>
      <c r="H33" s="188"/>
      <c r="I33" s="188"/>
      <c r="J33" s="188"/>
      <c r="K33" s="188"/>
      <c r="L33" s="188"/>
      <c r="M33" s="188"/>
      <c r="N33" s="188"/>
      <c r="O33" s="188"/>
      <c r="P33" s="188"/>
      <c r="Q33" s="188"/>
      <c r="R33" s="188"/>
      <c r="S33" s="188"/>
      <c r="T33" s="188"/>
    </row>
    <row r="34" spans="2:20">
      <c r="B34" s="188"/>
      <c r="C34" s="188"/>
      <c r="D34" s="188"/>
      <c r="E34" s="188"/>
      <c r="F34" s="188"/>
      <c r="G34" s="188"/>
      <c r="H34" s="188"/>
      <c r="I34" s="188"/>
      <c r="J34" s="188"/>
      <c r="K34" s="188"/>
      <c r="L34" s="188"/>
      <c r="M34" s="188"/>
      <c r="N34" s="188"/>
      <c r="O34" s="188"/>
      <c r="P34" s="188"/>
      <c r="Q34" s="188"/>
      <c r="R34" s="188"/>
      <c r="S34" s="188"/>
      <c r="T34" s="188"/>
    </row>
    <row r="35" spans="2:20" s="188" customFormat="1"/>
    <row r="36" spans="2:20" s="188" customFormat="1"/>
    <row r="37" spans="2:20" s="188" customFormat="1"/>
    <row r="38" spans="2:20" s="188" customFormat="1"/>
    <row r="39" spans="2:20" s="188" customFormat="1"/>
    <row r="40" spans="2:20" s="188" customFormat="1"/>
    <row r="41" spans="2:20" s="269" customFormat="1">
      <c r="B41" s="188"/>
      <c r="C41" s="188"/>
      <c r="D41" s="188"/>
      <c r="E41" s="188"/>
      <c r="F41" s="188"/>
      <c r="G41" s="188"/>
      <c r="H41" s="188"/>
      <c r="I41" s="188"/>
      <c r="J41" s="188"/>
      <c r="K41" s="188"/>
      <c r="L41" s="188"/>
      <c r="M41" s="188"/>
      <c r="N41" s="188"/>
      <c r="O41" s="188"/>
      <c r="P41" s="188"/>
      <c r="Q41" s="188"/>
      <c r="R41" s="188"/>
      <c r="S41" s="188"/>
      <c r="T41" s="188"/>
    </row>
    <row r="42" spans="2:20" s="188" customFormat="1"/>
    <row r="43" spans="2:20" s="188" customFormat="1"/>
    <row r="44" spans="2:20" s="188" customFormat="1"/>
    <row r="45" spans="2:20" s="188" customFormat="1"/>
    <row r="46" spans="2:20" s="188" customFormat="1"/>
    <row r="47" spans="2:20" s="188" customFormat="1"/>
    <row r="48" spans="2:20" s="188" customFormat="1"/>
    <row r="49" spans="2:15" s="188" customFormat="1"/>
    <row r="50" spans="2:15">
      <c r="B50" s="188"/>
      <c r="C50" s="188"/>
      <c r="D50" s="188"/>
      <c r="E50" s="188"/>
      <c r="F50" s="188"/>
      <c r="G50" s="188"/>
      <c r="H50" s="188"/>
      <c r="I50" s="188"/>
      <c r="J50" s="188"/>
      <c r="K50" s="188"/>
      <c r="L50" s="188"/>
      <c r="M50" s="188"/>
      <c r="N50" s="188"/>
      <c r="O50" s="188"/>
    </row>
    <row r="51" spans="2:15">
      <c r="B51" s="188"/>
      <c r="C51" s="188"/>
      <c r="D51" s="188"/>
      <c r="E51" s="188"/>
      <c r="F51" s="188"/>
      <c r="G51" s="188"/>
      <c r="H51" s="188"/>
      <c r="I51" s="188"/>
      <c r="J51" s="188"/>
      <c r="K51" s="188"/>
      <c r="L51" s="188"/>
      <c r="M51" s="188"/>
      <c r="N51" s="188"/>
      <c r="O51" s="188"/>
    </row>
    <row r="52" spans="2:15">
      <c r="B52" s="188"/>
      <c r="C52" s="188"/>
      <c r="D52" s="188"/>
      <c r="E52" s="188"/>
      <c r="F52" s="188"/>
      <c r="G52" s="188"/>
      <c r="H52" s="188"/>
      <c r="I52" s="188"/>
      <c r="J52" s="188"/>
      <c r="K52" s="188"/>
      <c r="L52" s="188"/>
      <c r="M52" s="188"/>
      <c r="N52" s="188"/>
      <c r="O52" s="188"/>
    </row>
    <row r="53" spans="2:15">
      <c r="B53" s="188"/>
      <c r="C53" s="188"/>
      <c r="D53" s="188"/>
      <c r="E53" s="188"/>
      <c r="F53" s="188"/>
      <c r="G53" s="188"/>
      <c r="H53" s="188"/>
      <c r="I53" s="188"/>
      <c r="J53" s="188"/>
      <c r="K53" s="188"/>
      <c r="L53" s="188"/>
      <c r="M53" s="188"/>
      <c r="N53" s="188"/>
      <c r="O53" s="188"/>
    </row>
    <row r="54" spans="2:15">
      <c r="B54" s="188"/>
      <c r="C54" s="188"/>
      <c r="D54" s="188"/>
      <c r="E54" s="188"/>
      <c r="F54" s="188"/>
      <c r="G54" s="188"/>
      <c r="H54" s="188"/>
      <c r="I54" s="188"/>
      <c r="J54" s="188"/>
      <c r="K54" s="188"/>
      <c r="L54" s="188"/>
      <c r="M54" s="188"/>
      <c r="N54" s="188"/>
      <c r="O54" s="188"/>
    </row>
    <row r="55" spans="2:15">
      <c r="B55" s="188"/>
      <c r="C55" s="188"/>
      <c r="D55" s="188"/>
      <c r="E55" s="188"/>
      <c r="F55" s="188"/>
      <c r="G55" s="188"/>
      <c r="H55" s="188"/>
      <c r="I55" s="188"/>
      <c r="J55" s="188"/>
      <c r="K55" s="188"/>
      <c r="L55" s="188"/>
      <c r="M55" s="188"/>
      <c r="N55" s="188"/>
      <c r="O55" s="188"/>
    </row>
    <row r="56" spans="2:15">
      <c r="B56" s="188"/>
      <c r="C56" s="188"/>
      <c r="D56" s="188"/>
      <c r="E56" s="188"/>
      <c r="F56" s="188"/>
      <c r="G56" s="188"/>
      <c r="H56" s="188"/>
      <c r="I56" s="188"/>
      <c r="J56" s="188"/>
      <c r="K56" s="188"/>
      <c r="L56" s="188"/>
      <c r="M56" s="188"/>
      <c r="N56" s="188"/>
      <c r="O56" s="188"/>
    </row>
    <row r="57" spans="2:15">
      <c r="B57" s="188"/>
      <c r="C57" s="188"/>
      <c r="D57" s="188"/>
      <c r="E57" s="188"/>
      <c r="F57" s="188"/>
      <c r="G57" s="188"/>
      <c r="H57" s="188"/>
      <c r="I57" s="188"/>
      <c r="J57" s="188"/>
      <c r="K57" s="188"/>
      <c r="L57" s="188"/>
      <c r="M57" s="188"/>
      <c r="N57" s="188"/>
      <c r="O57" s="188"/>
    </row>
    <row r="58" spans="2:15">
      <c r="B58" s="188"/>
      <c r="C58" s="188"/>
      <c r="D58" s="188"/>
      <c r="E58" s="188"/>
      <c r="F58" s="188"/>
      <c r="G58" s="188"/>
      <c r="H58" s="188"/>
      <c r="I58" s="188"/>
      <c r="J58" s="188"/>
      <c r="K58" s="188"/>
      <c r="L58" s="188"/>
      <c r="M58" s="188"/>
      <c r="N58" s="188"/>
      <c r="O58" s="188"/>
    </row>
    <row r="59" spans="2:15">
      <c r="B59" s="188"/>
      <c r="C59" s="188"/>
      <c r="D59" s="188"/>
      <c r="E59" s="188"/>
      <c r="F59" s="188"/>
      <c r="G59" s="188"/>
      <c r="H59" s="188"/>
      <c r="I59" s="188"/>
      <c r="J59" s="188"/>
      <c r="K59" s="188"/>
      <c r="L59" s="188"/>
      <c r="M59" s="188"/>
      <c r="N59" s="188"/>
      <c r="O59" s="188"/>
    </row>
    <row r="60" spans="2:15">
      <c r="B60" s="188"/>
      <c r="C60" s="188"/>
      <c r="D60" s="188"/>
      <c r="E60" s="188"/>
      <c r="F60" s="188"/>
      <c r="G60" s="188"/>
      <c r="H60" s="188"/>
      <c r="I60" s="188"/>
      <c r="J60" s="188"/>
      <c r="K60" s="188"/>
      <c r="L60" s="188"/>
      <c r="M60" s="188"/>
      <c r="N60" s="188"/>
      <c r="O60" s="188"/>
    </row>
    <row r="61" spans="2:15">
      <c r="B61" s="188"/>
      <c r="C61" s="188"/>
      <c r="D61" s="188"/>
      <c r="E61" s="188"/>
      <c r="F61" s="188"/>
      <c r="G61" s="188"/>
      <c r="H61" s="188"/>
      <c r="I61" s="188"/>
      <c r="J61" s="188"/>
      <c r="K61" s="188"/>
      <c r="L61" s="188"/>
      <c r="M61" s="188"/>
      <c r="N61" s="188"/>
      <c r="O61" s="188"/>
    </row>
    <row r="62" spans="2:15">
      <c r="B62" s="188"/>
      <c r="C62" s="188"/>
      <c r="D62" s="188"/>
      <c r="E62" s="188"/>
      <c r="F62" s="188"/>
      <c r="G62" s="188"/>
      <c r="H62" s="188"/>
      <c r="I62" s="188"/>
      <c r="J62" s="188"/>
      <c r="K62" s="188"/>
      <c r="L62" s="188"/>
      <c r="M62" s="188"/>
      <c r="N62" s="188"/>
      <c r="O62" s="188"/>
    </row>
    <row r="63" spans="2:15">
      <c r="B63" s="188"/>
      <c r="C63" s="188"/>
      <c r="D63" s="188"/>
      <c r="E63" s="188"/>
      <c r="F63" s="188"/>
      <c r="G63" s="188"/>
      <c r="H63" s="188"/>
      <c r="I63" s="188"/>
      <c r="J63" s="188"/>
      <c r="K63" s="188"/>
      <c r="L63" s="188"/>
      <c r="M63" s="188"/>
      <c r="N63" s="188"/>
      <c r="O63" s="188"/>
    </row>
    <row r="64" spans="2:15">
      <c r="B64" s="188"/>
      <c r="C64" s="188"/>
      <c r="D64" s="188"/>
      <c r="E64" s="188"/>
      <c r="F64" s="188"/>
      <c r="G64" s="188"/>
      <c r="H64" s="188"/>
      <c r="I64" s="188"/>
      <c r="J64" s="188"/>
      <c r="K64" s="188"/>
      <c r="L64" s="188"/>
      <c r="M64" s="188"/>
      <c r="N64" s="188"/>
      <c r="O64" s="188"/>
    </row>
    <row r="65" spans="2:15">
      <c r="B65" s="188"/>
      <c r="C65" s="188"/>
      <c r="D65" s="188"/>
      <c r="E65" s="188"/>
      <c r="F65" s="188"/>
      <c r="G65" s="188"/>
      <c r="H65" s="188"/>
      <c r="I65" s="188"/>
      <c r="J65" s="188"/>
      <c r="K65" s="188"/>
      <c r="L65" s="188"/>
      <c r="M65" s="188"/>
      <c r="N65" s="188"/>
      <c r="O65" s="188"/>
    </row>
    <row r="66" spans="2:15">
      <c r="B66" s="188"/>
      <c r="C66" s="188"/>
      <c r="D66" s="188"/>
      <c r="E66" s="188"/>
      <c r="F66" s="188"/>
      <c r="G66" s="188"/>
      <c r="H66" s="188"/>
      <c r="I66" s="188"/>
      <c r="J66" s="188"/>
      <c r="K66" s="188"/>
      <c r="L66" s="188"/>
      <c r="M66" s="188"/>
      <c r="N66" s="188"/>
      <c r="O66" s="188"/>
    </row>
    <row r="67" spans="2:15">
      <c r="B67" s="188"/>
      <c r="C67" s="188"/>
      <c r="D67" s="188"/>
      <c r="E67" s="188"/>
      <c r="F67" s="188"/>
      <c r="G67" s="188"/>
      <c r="H67" s="188"/>
      <c r="I67" s="188"/>
      <c r="J67" s="188"/>
      <c r="K67" s="188"/>
      <c r="L67" s="188"/>
      <c r="M67" s="188"/>
      <c r="N67" s="188"/>
      <c r="O67" s="188"/>
    </row>
    <row r="68" spans="2:15">
      <c r="B68" s="188"/>
      <c r="C68" s="188"/>
      <c r="D68" s="188"/>
      <c r="E68" s="188"/>
      <c r="F68" s="188"/>
      <c r="G68" s="188"/>
      <c r="H68" s="188"/>
      <c r="I68" s="188"/>
      <c r="J68" s="188"/>
      <c r="K68" s="188"/>
      <c r="L68" s="188"/>
      <c r="M68" s="188"/>
      <c r="N68" s="188"/>
      <c r="O68" s="188"/>
    </row>
    <row r="69" spans="2:15">
      <c r="B69" s="188"/>
      <c r="C69" s="188"/>
      <c r="D69" s="188"/>
      <c r="E69" s="188"/>
      <c r="F69" s="188"/>
      <c r="G69" s="188"/>
      <c r="H69" s="188"/>
      <c r="I69" s="188"/>
      <c r="J69" s="188"/>
      <c r="K69" s="188"/>
      <c r="L69" s="188"/>
      <c r="M69" s="188"/>
      <c r="N69" s="188"/>
      <c r="O69" s="188"/>
    </row>
    <row r="70" spans="2:15">
      <c r="B70" s="188"/>
      <c r="C70" s="188"/>
      <c r="D70" s="188"/>
      <c r="E70" s="188"/>
      <c r="F70" s="188"/>
      <c r="G70" s="188"/>
      <c r="H70" s="188"/>
      <c r="I70" s="188"/>
      <c r="J70" s="188"/>
      <c r="K70" s="188"/>
      <c r="L70" s="188"/>
      <c r="M70" s="188"/>
      <c r="N70" s="188"/>
      <c r="O70" s="188"/>
    </row>
  </sheetData>
  <sheetProtection algorithmName="SHA-512" hashValue="iodLbYRQzlxT1SF1+Z6Bympj2HgmOJ+Vat5iUM7PeOmJTZsg78IvhaRCisjeoApH1aXPH4gSYUXvDsDW8DUUNw==" saltValue="bcRbATyZZseotALzlqgEoA==" spinCount="100000" sheet="1" objects="1" scenarios="1"/>
  <mergeCells count="24">
    <mergeCell ref="A1:K1"/>
    <mergeCell ref="D10:F10"/>
    <mergeCell ref="B21:B22"/>
    <mergeCell ref="B10:C10"/>
    <mergeCell ref="B24:C24"/>
    <mergeCell ref="D24:E24"/>
    <mergeCell ref="B15:B16"/>
    <mergeCell ref="B18:C18"/>
    <mergeCell ref="B11:C11"/>
    <mergeCell ref="G19:J19"/>
    <mergeCell ref="B2:K2"/>
    <mergeCell ref="H3:I3"/>
    <mergeCell ref="H4:K4"/>
    <mergeCell ref="D8:E8"/>
    <mergeCell ref="J11:J14"/>
    <mergeCell ref="B12:C12"/>
    <mergeCell ref="B13:C13"/>
    <mergeCell ref="B14:C14"/>
    <mergeCell ref="G11:G14"/>
    <mergeCell ref="E3:F4"/>
    <mergeCell ref="B3:D4"/>
    <mergeCell ref="B6:E6"/>
    <mergeCell ref="D7:E7"/>
    <mergeCell ref="H7:K7"/>
  </mergeCells>
  <phoneticPr fontId="34" type="noConversion"/>
  <printOptions horizontalCentered="1" verticalCentered="1"/>
  <pageMargins left="0.31527777777777777" right="0.31527777777777777" top="0.74791666666666667" bottom="0.74861111111111112" header="0.51180555555555551" footer="0.31527777777777777"/>
  <pageSetup paperSize="9" scale="79" firstPageNumber="0" orientation="landscape" verticalDpi="300" r:id="rId1"/>
  <headerFooter alignWithMargins="0">
    <oddFooter>&amp;C&amp;D - &amp;A - &amp;F</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J1" zoomScaleNormal="10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1" bestFit="1"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c r="AC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c r="AC3" s="80"/>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c r="AC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MES1'!J7</f>
        <v>0</v>
      </c>
      <c r="K7" s="343">
        <v>0</v>
      </c>
      <c r="L7" s="343">
        <v>0</v>
      </c>
      <c r="M7" s="341">
        <v>0</v>
      </c>
      <c r="N7" s="344">
        <f>SUM(M7*K7)</f>
        <v>0</v>
      </c>
      <c r="O7" s="341">
        <v>0</v>
      </c>
      <c r="P7" s="344">
        <f>SUM(O7*L7)</f>
        <v>0</v>
      </c>
      <c r="Q7" s="344">
        <f>SUM(N7+P7)</f>
        <v>0</v>
      </c>
      <c r="R7" s="341">
        <v>0</v>
      </c>
      <c r="S7" s="341">
        <v>0</v>
      </c>
      <c r="T7" s="344">
        <f>SUM(G7+Q7-R7-S7)</f>
        <v>0</v>
      </c>
      <c r="U7" s="344">
        <f t="shared" ref="U7:U17" si="0">SUM(G7-I7+Q7-R7-S7)</f>
        <v>0</v>
      </c>
      <c r="V7" s="345">
        <v>1</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MES1'!J8</f>
        <v>0</v>
      </c>
      <c r="K8" s="343">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1</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1</v>
      </c>
      <c r="W17" s="344">
        <f t="shared" si="5"/>
        <v>0</v>
      </c>
      <c r="X17" s="341">
        <v>0</v>
      </c>
      <c r="Y17" s="346"/>
      <c r="Z17" s="354"/>
      <c r="AA17" s="348"/>
      <c r="AB17" s="349">
        <f t="shared" si="6"/>
        <v>0</v>
      </c>
    </row>
    <row r="18" spans="1:28" ht="20.100000000000001" customHeight="1">
      <c r="A18" s="5"/>
      <c r="B18" s="146"/>
      <c r="C18" s="146"/>
      <c r="D18" s="146"/>
      <c r="E18" s="146"/>
      <c r="F18" s="146"/>
      <c r="G18" s="147">
        <f>SUM(G7:G17)</f>
        <v>0</v>
      </c>
      <c r="H18" s="147">
        <f>SUM(H7:H17)</f>
        <v>0</v>
      </c>
      <c r="I18" s="147">
        <f>SUM(I7:I17)</f>
        <v>0</v>
      </c>
      <c r="J18" s="148"/>
      <c r="K18" s="148"/>
      <c r="L18" s="148"/>
      <c r="M18" s="149"/>
      <c r="N18" s="147">
        <f>SUM(N7:N17)</f>
        <v>0</v>
      </c>
      <c r="O18" s="149"/>
      <c r="P18" s="147">
        <f t="shared" ref="P18:U18" si="7">SUM(P7:P17)</f>
        <v>0</v>
      </c>
      <c r="Q18" s="147">
        <f t="shared" si="7"/>
        <v>0</v>
      </c>
      <c r="R18" s="147">
        <f t="shared" si="7"/>
        <v>0</v>
      </c>
      <c r="S18" s="147">
        <f t="shared" si="7"/>
        <v>0</v>
      </c>
      <c r="T18" s="147">
        <f t="shared" si="7"/>
        <v>0</v>
      </c>
      <c r="U18" s="147">
        <f t="shared" si="7"/>
        <v>0</v>
      </c>
      <c r="V18" s="150">
        <v>0</v>
      </c>
      <c r="W18" s="147">
        <f>SUM(W7:W17)</f>
        <v>0</v>
      </c>
      <c r="X18" s="151">
        <v>0</v>
      </c>
      <c r="Y18" s="152"/>
      <c r="Z18" s="152"/>
      <c r="AA18" s="152"/>
      <c r="AB18" s="153">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G22" s="250"/>
      <c r="H22" s="250"/>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248"/>
      <c r="P22" s="250"/>
      <c r="V22" s="155"/>
    </row>
  </sheetData>
  <sheetProtection algorithmName="SHA-512" hashValue="CEXq65WwcVr+SxxWeNOUqw9UsFn4AHJNPNAjv2AcrnW/JsZPtDfy1nZkerDyLBXUB/I2EmRkZBpWr4mR8KyzZg==" saltValue="GsJvI86SznB954fYR2HYAw=="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45165" yWindow="6826"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K1" zoomScaleNormal="10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2.425781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15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MES2'!J7</f>
        <v>0</v>
      </c>
      <c r="K7" s="343">
        <f>'FOR MES2'!K7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MES2'!J8</f>
        <v>0</v>
      </c>
      <c r="K8" s="343">
        <f>'FOR MES2'!K8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ht="20.100000000000001" customHeight="1">
      <c r="A18" s="5"/>
      <c r="B18" s="146"/>
      <c r="C18" s="146"/>
      <c r="D18" s="146"/>
      <c r="E18" s="146"/>
      <c r="F18" s="146"/>
      <c r="G18" s="147">
        <f>SUM(G7:G17)</f>
        <v>0</v>
      </c>
      <c r="H18" s="147">
        <f>SUM(H7:H17)</f>
        <v>0</v>
      </c>
      <c r="I18" s="147">
        <f>SUM(I7:I17)</f>
        <v>0</v>
      </c>
      <c r="J18" s="148"/>
      <c r="K18" s="148"/>
      <c r="L18" s="148"/>
      <c r="M18" s="149"/>
      <c r="N18" s="147">
        <f>SUM(N7:N17)</f>
        <v>0</v>
      </c>
      <c r="O18" s="149"/>
      <c r="P18" s="147">
        <f t="shared" ref="P18:U18" si="7">SUM(P7:P17)</f>
        <v>0</v>
      </c>
      <c r="Q18" s="157">
        <f t="shared" si="7"/>
        <v>0</v>
      </c>
      <c r="R18" s="147">
        <f t="shared" si="7"/>
        <v>0</v>
      </c>
      <c r="S18" s="147">
        <f t="shared" si="7"/>
        <v>0</v>
      </c>
      <c r="T18" s="147">
        <f t="shared" si="7"/>
        <v>0</v>
      </c>
      <c r="U18" s="147">
        <f t="shared" si="7"/>
        <v>0</v>
      </c>
      <c r="V18" s="150">
        <v>0</v>
      </c>
      <c r="W18" s="147">
        <f>SUM(W7:W17)</f>
        <v>0</v>
      </c>
      <c r="X18" s="151">
        <v>0</v>
      </c>
      <c r="Y18" s="152"/>
      <c r="Z18" s="152"/>
      <c r="AA18" s="152"/>
      <c r="AB18" s="153">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H22" s="250"/>
      <c r="I22" s="248" t="e">
        <f>SUM((I9+K9)*(V9/100)+(I10+K10)*(V10/100))+((I11+K11)*V11/100)+((I12+K12)*(V12/100))+((I13+K13)*V13/100)+((I14+K14)*(V14/100))+((I15+K15)*V15/100)+((I16+K16)*(V16/100))+((I17+K17)*V17/100)+((I18+K18)*(V18/100))+((#REF!+#REF!)*#REF!/100)</f>
        <v>#REF!</v>
      </c>
      <c r="J22" s="249"/>
      <c r="K22" s="249"/>
      <c r="L22" s="249"/>
      <c r="M22" s="249"/>
      <c r="N22" s="248"/>
      <c r="O22" s="154"/>
      <c r="V22" s="155"/>
    </row>
  </sheetData>
  <sheetProtection algorithmName="SHA-512" hashValue="l4aiEMx/cDJD/f3oZM2Kw0u+HvtTRRXbq2y3kZbHrNtLIV9qpXyb2M51HAQtRXr9C++yn6Bnq0dm5Qftcb/K/A==" saltValue="o2wiQa6MeJHoCae6PHLgi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57302" yWindow="34502"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E1" zoomScale="85" zoomScaleNormal="85"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1" bestFit="1"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MES3'!J7</f>
        <v>0</v>
      </c>
      <c r="K7" s="343">
        <f>'FOR MES3'!K7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MES3'!J8</f>
        <v>0</v>
      </c>
      <c r="K8" s="343">
        <f>'FOR MES3'!K8</f>
        <v>0</v>
      </c>
      <c r="L8" s="343">
        <v>0</v>
      </c>
      <c r="M8" s="341">
        <v>0</v>
      </c>
      <c r="N8" s="344">
        <f t="shared" ref="N8:N17" si="1">SUM(M8*K8)</f>
        <v>0</v>
      </c>
      <c r="O8" s="341">
        <v>0</v>
      </c>
      <c r="P8" s="344">
        <f t="shared" ref="P8:P17" si="2">SUM(O8*L8)</f>
        <v>0</v>
      </c>
      <c r="Q8" s="344">
        <f t="shared" ref="Q8:Q17" si="3">SUM(N8+P8)</f>
        <v>0</v>
      </c>
      <c r="R8" s="341">
        <v>0</v>
      </c>
      <c r="S8" s="341">
        <v>0</v>
      </c>
      <c r="T8" s="344">
        <f>SUM(G8+Q8-R8-S8)</f>
        <v>0</v>
      </c>
      <c r="U8" s="344">
        <f t="shared" si="0"/>
        <v>0</v>
      </c>
      <c r="V8" s="345">
        <v>0</v>
      </c>
      <c r="W8" s="344">
        <f t="shared" ref="W8:W17" si="4">SUM(U8*V8)</f>
        <v>0</v>
      </c>
      <c r="X8" s="341">
        <v>0</v>
      </c>
      <c r="Y8" s="346"/>
      <c r="Z8" s="347"/>
      <c r="AA8" s="348"/>
      <c r="AB8" s="349">
        <f t="shared" ref="AB8:AB17" si="5">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ref="T9:T17" si="6">SUM(G9+Q9-R9-S9)</f>
        <v>0</v>
      </c>
      <c r="U9" s="344">
        <f t="shared" si="0"/>
        <v>0</v>
      </c>
      <c r="V9" s="345">
        <v>0</v>
      </c>
      <c r="W9" s="344">
        <f t="shared" si="4"/>
        <v>0</v>
      </c>
      <c r="X9" s="341">
        <v>0</v>
      </c>
      <c r="Y9" s="346"/>
      <c r="Z9" s="347"/>
      <c r="AA9" s="348"/>
      <c r="AB9" s="349">
        <f t="shared" si="5"/>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6"/>
        <v>0</v>
      </c>
      <c r="U10" s="344">
        <f t="shared" si="0"/>
        <v>0</v>
      </c>
      <c r="V10" s="345">
        <v>0</v>
      </c>
      <c r="W10" s="344">
        <f t="shared" si="4"/>
        <v>0</v>
      </c>
      <c r="X10" s="341">
        <v>0</v>
      </c>
      <c r="Y10" s="346"/>
      <c r="Z10" s="347"/>
      <c r="AA10" s="348"/>
      <c r="AB10" s="349">
        <f t="shared" si="5"/>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6"/>
        <v>0</v>
      </c>
      <c r="U11" s="344">
        <f t="shared" si="0"/>
        <v>0</v>
      </c>
      <c r="V11" s="345">
        <v>0</v>
      </c>
      <c r="W11" s="344">
        <f t="shared" si="4"/>
        <v>0</v>
      </c>
      <c r="X11" s="341">
        <v>0</v>
      </c>
      <c r="Y11" s="346"/>
      <c r="Z11" s="354"/>
      <c r="AA11" s="348"/>
      <c r="AB11" s="349">
        <f t="shared" si="5"/>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6"/>
        <v>0</v>
      </c>
      <c r="U12" s="344">
        <f t="shared" si="0"/>
        <v>0</v>
      </c>
      <c r="V12" s="345">
        <v>0</v>
      </c>
      <c r="W12" s="344">
        <f t="shared" si="4"/>
        <v>0</v>
      </c>
      <c r="X12" s="341">
        <v>0</v>
      </c>
      <c r="Y12" s="346"/>
      <c r="Z12" s="347"/>
      <c r="AA12" s="348"/>
      <c r="AB12" s="349">
        <f t="shared" si="5"/>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6"/>
        <v>0</v>
      </c>
      <c r="U13" s="344">
        <f t="shared" si="0"/>
        <v>0</v>
      </c>
      <c r="V13" s="345">
        <v>0</v>
      </c>
      <c r="W13" s="344">
        <f t="shared" si="4"/>
        <v>0</v>
      </c>
      <c r="X13" s="341">
        <v>0</v>
      </c>
      <c r="Y13" s="346"/>
      <c r="Z13" s="347"/>
      <c r="AA13" s="348"/>
      <c r="AB13" s="349">
        <f t="shared" si="5"/>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6"/>
        <v>0</v>
      </c>
      <c r="U14" s="344">
        <f t="shared" si="0"/>
        <v>0</v>
      </c>
      <c r="V14" s="345">
        <v>0</v>
      </c>
      <c r="W14" s="344">
        <f t="shared" si="4"/>
        <v>0</v>
      </c>
      <c r="X14" s="341">
        <v>0</v>
      </c>
      <c r="Y14" s="346"/>
      <c r="Z14" s="347"/>
      <c r="AA14" s="348"/>
      <c r="AB14" s="349">
        <f t="shared" si="5"/>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6"/>
        <v>0</v>
      </c>
      <c r="U15" s="344">
        <f t="shared" si="0"/>
        <v>0</v>
      </c>
      <c r="V15" s="345">
        <v>0</v>
      </c>
      <c r="W15" s="344">
        <f t="shared" si="4"/>
        <v>0</v>
      </c>
      <c r="X15" s="341">
        <v>0</v>
      </c>
      <c r="Y15" s="346"/>
      <c r="Z15" s="347"/>
      <c r="AA15" s="348"/>
      <c r="AB15" s="349">
        <f t="shared" si="5"/>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6"/>
        <v>0</v>
      </c>
      <c r="U16" s="344">
        <f t="shared" si="0"/>
        <v>0</v>
      </c>
      <c r="V16" s="345">
        <v>0</v>
      </c>
      <c r="W16" s="344">
        <f t="shared" si="4"/>
        <v>0</v>
      </c>
      <c r="X16" s="341">
        <v>0</v>
      </c>
      <c r="Y16" s="346"/>
      <c r="Z16" s="347"/>
      <c r="AA16" s="348"/>
      <c r="AB16" s="349">
        <f t="shared" si="5"/>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6"/>
        <v>0</v>
      </c>
      <c r="U17" s="344">
        <f t="shared" si="0"/>
        <v>0</v>
      </c>
      <c r="V17" s="345">
        <v>0</v>
      </c>
      <c r="W17" s="344">
        <f t="shared" si="4"/>
        <v>0</v>
      </c>
      <c r="X17" s="341">
        <v>0</v>
      </c>
      <c r="Y17" s="346"/>
      <c r="Z17" s="354"/>
      <c r="AA17" s="348"/>
      <c r="AB17" s="349">
        <f t="shared" si="5"/>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H22" s="250"/>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LCbKPauRNjYGQA9oauLcNXpP7fBxK4NkOBckbwnB8+u8K5xYHcG5JXNUm0+XZ/qJUjcaGVQNUsXIZjGbpi6kig==" saltValue="OyV+COoOOl7TYZ/KvvuQd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19744" yWindow="19977"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1" bestFit="1"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MES4'!J7</f>
        <v>0</v>
      </c>
      <c r="K7" s="343">
        <f>'FOR MES4'!K7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MES4'!J8</f>
        <v>0</v>
      </c>
      <c r="K8" s="343">
        <f>'FOR MES4'!K8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ht="20.100000000000001" customHeight="1">
      <c r="A18" s="5"/>
      <c r="B18" s="146"/>
      <c r="C18" s="146"/>
      <c r="D18" s="146"/>
      <c r="E18" s="146"/>
      <c r="F18" s="146"/>
      <c r="G18" s="147">
        <f>SUM(G7:G17)</f>
        <v>0</v>
      </c>
      <c r="H18" s="147">
        <f>SUM(H7:H17)</f>
        <v>0</v>
      </c>
      <c r="I18" s="147">
        <f>SUM(I7:I17)</f>
        <v>0</v>
      </c>
      <c r="J18" s="148"/>
      <c r="K18" s="148"/>
      <c r="L18" s="148"/>
      <c r="M18" s="149"/>
      <c r="N18" s="147">
        <f>SUM(N7:N17)</f>
        <v>0</v>
      </c>
      <c r="O18" s="149"/>
      <c r="P18" s="147">
        <f t="shared" ref="P18:U18" si="7">SUM(P7:P17)</f>
        <v>0</v>
      </c>
      <c r="Q18" s="147">
        <f t="shared" si="7"/>
        <v>0</v>
      </c>
      <c r="R18" s="147">
        <f t="shared" si="7"/>
        <v>0</v>
      </c>
      <c r="S18" s="147">
        <f t="shared" si="7"/>
        <v>0</v>
      </c>
      <c r="T18" s="147">
        <f t="shared" si="7"/>
        <v>0</v>
      </c>
      <c r="U18" s="147">
        <f t="shared" si="7"/>
        <v>0</v>
      </c>
      <c r="V18" s="150">
        <v>0</v>
      </c>
      <c r="W18" s="147">
        <f>SUM(W7:W17)</f>
        <v>0</v>
      </c>
      <c r="X18" s="151">
        <v>0</v>
      </c>
      <c r="Y18" s="152"/>
      <c r="Z18" s="152"/>
      <c r="AA18" s="152"/>
      <c r="AB18" s="153">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H22" s="250"/>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cAV3I2e2hz5htejGyR+JthmGxQFRMLqjCFHrjJtM/BikmV170ivkIhl1DpmBzuWPXyFMLykbrlcsl+6dKFQIzA==" saltValue="77Tq/kJkVRMtu3Rrc+p4+Q=="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5877" yWindow="3138"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C1"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MES5'!J7</f>
        <v>0</v>
      </c>
      <c r="K7" s="343">
        <f>'FOR MES5'!K7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MES5'!J8</f>
        <v>0</v>
      </c>
      <c r="K8" s="343">
        <f>'FOR MES5'!K8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c r="C19" s="241" t="s">
        <v>230</v>
      </c>
      <c r="D19" s="242"/>
      <c r="E19" s="242"/>
      <c r="F19" s="242"/>
      <c r="G19" s="243">
        <f>(G7*V7+G8*V8+G9*V9+G10*V10+G11*V11+G12*V12+G13*V13+G14*V14+G15*V15+G16*V16+G17*V17)</f>
        <v>0</v>
      </c>
      <c r="H19" s="243">
        <f>(H7*V7+H8*V8+H9*V9+H10*V10+H11*V11+H12*V12+H13*V13+H14*V14+H15*V15+H16*V16+H17*V17)</f>
        <v>0</v>
      </c>
      <c r="I19" s="243">
        <f>(I7*V7+I8*V8+I9*V9+I10*V10+I11*V11+I12*V12+I13*V13+I14*V14+I15*V15+I16*V16+I17*V17)</f>
        <v>0</v>
      </c>
      <c r="J19" s="242"/>
      <c r="K19" s="242"/>
      <c r="L19" s="242"/>
      <c r="M19" s="242"/>
      <c r="N19" s="243">
        <f>(N7*V7+N8*V8+N9*V9+N10*V10+N11*V11+N12*V12+N13*V13+N14*V14+N15*V15+N16*V16+N17*V17)</f>
        <v>0</v>
      </c>
      <c r="O19" s="242"/>
      <c r="P19" s="243">
        <f>(P7*V7+P8*V8+P9*V9+P10*V10+P11*V11+P12*V12+P13*V13+P14*V14+P15*V15+P16*V16+P17*V17)</f>
        <v>0</v>
      </c>
      <c r="Q19" s="243">
        <f>(Q7*V7+Q8*V8+Q9*V9+Q10*V10+Q11*V11+Q12*V12+Q13*V13+Q14*V14+Q15*V15+Q16*V16+Q17*V17)</f>
        <v>0</v>
      </c>
      <c r="R19" s="243">
        <f>(R7*V7+R8*V8+R9*V9+R10*V10+R11*V11+R12*V12+R13*V13+R14*V14+R15*V15+R16*V16+R17*V17)</f>
        <v>0</v>
      </c>
      <c r="S19" s="243">
        <f>(S7*V7+S8*V8+S9*V9+S10*V10+S11*V11+S12*V12+S13*V13+S14*V14+S15*V15+S16*V16+S17*V17)</f>
        <v>0</v>
      </c>
      <c r="T19" s="243">
        <f>(T7*V7+T8*V8+T9*V9+T10*V10+T11*V11+T12*V12+T13*V13+T14*V14+T15*V15+T16*V16+T17*V17)</f>
        <v>0</v>
      </c>
      <c r="U19" s="243">
        <f>(U7*V7+U8*V8+U9*V9+U10*V10+U11*V11+U12*V12+U13*V13+U14*V14+U15*V15+U16*V16+U17*V17)</f>
        <v>0</v>
      </c>
      <c r="V19" s="242"/>
      <c r="W19" s="242"/>
      <c r="X19" s="244"/>
    </row>
    <row r="22" spans="1:28">
      <c r="H22" s="250"/>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mDKqtaU+x43qOg7whmrJ/+AgTg/fLbLkOuFEHMXAWyL2CBCaP7YazrYww8NUcwSzUF5MO5UEQurz8U8rErn5Uw==" saltValue="JhQpuRp2FReYi0qtmBJfOA=="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32479" yWindow="61937"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B1"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MES6'!J7</f>
        <v>0</v>
      </c>
      <c r="K7" s="343">
        <f>'FOR MES6'!K7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MES6'!J8</f>
        <v>0</v>
      </c>
      <c r="K8" s="343">
        <f>'FOR MES6'!K8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s5nj4N7DsYPos2Kw85fOOyT+7RFVEXeE7I8+k7YsKqif7FtVKBY/o5AxhtHNeo080bZgnauecgZmvZHRb8IJyQ==" saltValue="A9/QlsDeZH9793V3dHdqt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32659" yWindow="34659"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1" bestFit="1"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MES7'!J7</f>
        <v>0</v>
      </c>
      <c r="K7" s="343">
        <f>'FOR MES7'!K7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MES7'!J8</f>
        <v>0</v>
      </c>
      <c r="K8" s="343">
        <f>'FOR MES7'!K8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248" t="e">
        <f>SUM((I9+K9)*(V9/100)+(I10+K10)*(V10/100))+((I11+K11)*V11/100)+((I12+K12)*(V12/100))+((I13+K13)*V13/100)+((I14+K14)*(V14/100))+((I15+K15)*V15/100)+((I16+K16)*(V16/100))+((I17+K17)*V17/100)+((I18+K18)*(V18/100))+((#REF!+#REF!)*#REF!/100)</f>
        <v>#REF!</v>
      </c>
      <c r="J22" s="249"/>
      <c r="K22" s="249"/>
      <c r="L22" s="249"/>
      <c r="M22" s="249"/>
      <c r="N22" s="248" t="e">
        <f>SUM((R9-S9-T9)*(V9/100)+(R10-S10-T10)*(V10/100)+(R11-S11-T11)*(V11/100)+(R12-S12-T12)*(V12/100)+(R13-S13-T13)*(V13/100)+(R14-S14-T14)*(V14/100)+(R15-S15-T15)*(V15/100)+(R16-S16-T16)*(V16/100)+(R17-S17-T17)*(V17/100)+(R18-S18-T18)*(V18/100)+(#REF!-#REF!-#REF!)*(#REF!/100))</f>
        <v>#REF!</v>
      </c>
      <c r="O22" s="154"/>
      <c r="V22" s="155"/>
    </row>
  </sheetData>
  <sheetProtection algorithmName="SHA-512" hashValue="CxV2FLBSvKiNAWRGzqMHfkplyqXyEKAazVso+RsRrgidMjbpRfEL9hrcH8H5yES7aVxxzMtaGr1v6nrx7gnEbQ==" saltValue="Rto0yrq1QaHe+LFuGQOIH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29218" yWindow="44238"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L1" zoomScaleNormal="10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MES8'!J7</f>
        <v>0</v>
      </c>
      <c r="K7" s="343">
        <f>'FOR MES8'!K7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MES8'!J8</f>
        <v>0</v>
      </c>
      <c r="K8" s="343">
        <f>'FOR MES8'!K8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TOJAKefGDy4bfVCGdyOwVZyiEFrNAiQTWEyW60BAAtzc0TpnFHpxDCSrduywT1MxwPN/1gCjRIIHw4me1MRkMg==" saltValue="16BNgMASSLlXNJQMc2qlIQ=="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33303" yWindow="13560"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C1" zoomScale="85" zoomScaleNormal="85"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MES9'!J7</f>
        <v>0</v>
      </c>
      <c r="K7" s="343">
        <f>'FOR MES9'!K7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MES9'!J8</f>
        <v>0</v>
      </c>
      <c r="K8" s="343">
        <f>'FOR MES9'!K8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tBOTaVikDDxNW2R+4Nk4TACoExCr5DtWUVFbowuu6juBX2KCAaieAhH3MBdLIavJSbki+b6sOu7hwXI1p7kyRA==" saltValue="CH8KUIjr+KFxiCIdYIwZuw=="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29340" yWindow="27669"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B1"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MES10'!J7</f>
        <v>0</v>
      </c>
      <c r="K7" s="343">
        <f>'FOR MES10'!K7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MES10'!J8</f>
        <v>0</v>
      </c>
      <c r="K8" s="343">
        <f>'FOR MES10'!K8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oDKHUsq8LF+d+v/8mt9GfBle+v5EVGBLLXy7f2V0ZU3nZor+EPQnI56etE3dxZgTzA7yVRFRiCUUpReHtJoiBw==" saltValue="L39UR2E2PEzugSX4zPRfFQ=="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1023" yWindow="24542"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L60"/>
  <sheetViews>
    <sheetView zoomScale="70" zoomScaleNormal="70" workbookViewId="0">
      <selection activeCell="H28" sqref="H28:I28"/>
    </sheetView>
  </sheetViews>
  <sheetFormatPr baseColWidth="10" defaultRowHeight="15"/>
  <cols>
    <col min="1" max="1" width="3" style="31" customWidth="1"/>
    <col min="3" max="3" width="53.7109375" customWidth="1"/>
    <col min="4" max="4" width="21.42578125" customWidth="1"/>
    <col min="5" max="5" width="18.140625" customWidth="1"/>
    <col min="6" max="6" width="19.42578125" customWidth="1"/>
    <col min="8" max="8" width="13.140625" customWidth="1"/>
    <col min="9" max="9" width="41.85546875" customWidth="1"/>
    <col min="10" max="10" width="24.28515625" customWidth="1"/>
    <col min="11" max="11" width="20.140625" customWidth="1"/>
    <col min="12" max="12" width="16.28515625" customWidth="1"/>
  </cols>
  <sheetData>
    <row r="1" spans="1:12" ht="61.5" customHeight="1">
      <c r="B1" s="412"/>
      <c r="C1" s="413"/>
      <c r="D1" s="413"/>
      <c r="E1" s="413"/>
      <c r="F1" s="414"/>
      <c r="H1" s="412"/>
      <c r="I1" s="413"/>
      <c r="J1" s="413"/>
      <c r="K1" s="413"/>
      <c r="L1" s="414"/>
    </row>
    <row r="2" spans="1:12" ht="21.75" customHeight="1">
      <c r="B2" s="399" t="s">
        <v>8</v>
      </c>
      <c r="C2" s="399"/>
      <c r="D2" s="36" t="str">
        <f>IF('SS-SMI'!H3="","",'SS-SMI'!H3)</f>
        <v/>
      </c>
      <c r="E2" s="37"/>
      <c r="F2" s="38"/>
      <c r="H2" s="401" t="s">
        <v>8</v>
      </c>
      <c r="I2" s="401"/>
      <c r="J2" s="40" t="str">
        <f>(D2)</f>
        <v/>
      </c>
      <c r="K2" s="398"/>
      <c r="L2" s="398"/>
    </row>
    <row r="3" spans="1:12" ht="15" customHeight="1">
      <c r="B3" s="399" t="s">
        <v>268</v>
      </c>
      <c r="C3" s="399"/>
      <c r="D3" s="400" t="str">
        <f>IF('SS-SMI'!H4="","",'SS-SMI'!H4)</f>
        <v/>
      </c>
      <c r="E3" s="400"/>
      <c r="F3" s="400"/>
      <c r="H3" s="401" t="s">
        <v>268</v>
      </c>
      <c r="I3" s="401"/>
      <c r="J3" s="402" t="str">
        <f>IF((D3)="","",(D3))</f>
        <v/>
      </c>
      <c r="K3" s="402"/>
      <c r="L3" s="402"/>
    </row>
    <row r="4" spans="1:12">
      <c r="B4" s="35"/>
      <c r="C4" s="41" t="s">
        <v>9</v>
      </c>
      <c r="D4" s="42" t="str">
        <f>IF('SS-SMI'!H5="","",'SS-SMI'!H5)</f>
        <v/>
      </c>
      <c r="E4" s="37"/>
      <c r="F4" s="38"/>
      <c r="H4" s="39"/>
      <c r="I4" s="43" t="s">
        <v>37</v>
      </c>
      <c r="J4" s="42" t="str">
        <f>IF((D4)="","",(D4))</f>
        <v/>
      </c>
      <c r="K4" s="422"/>
      <c r="L4" s="422"/>
    </row>
    <row r="5" spans="1:12">
      <c r="B5" s="35"/>
      <c r="C5" s="41" t="s">
        <v>11</v>
      </c>
      <c r="D5" s="42" t="str">
        <f>IF('SS-SMI'!H6="","",'SS-SMI'!H6)</f>
        <v/>
      </c>
      <c r="E5" s="37"/>
      <c r="F5" s="38"/>
      <c r="H5" s="39"/>
      <c r="I5" s="43" t="s">
        <v>38</v>
      </c>
      <c r="J5" s="42" t="str">
        <f>IF((D5)="","",(D5))</f>
        <v/>
      </c>
      <c r="K5" s="422"/>
      <c r="L5" s="422"/>
    </row>
    <row r="6" spans="1:12" ht="15" customHeight="1">
      <c r="B6" s="423" t="s">
        <v>39</v>
      </c>
      <c r="C6" s="423"/>
      <c r="D6" s="423"/>
      <c r="E6" s="423"/>
      <c r="F6" s="44"/>
      <c r="H6" s="424" t="s">
        <v>40</v>
      </c>
      <c r="I6" s="424"/>
      <c r="J6" s="424"/>
      <c r="K6" s="424"/>
      <c r="L6" s="424"/>
    </row>
    <row r="7" spans="1:12">
      <c r="B7" s="45"/>
      <c r="F7" s="46"/>
      <c r="H7" s="45"/>
      <c r="L7" s="46"/>
    </row>
    <row r="8" spans="1:12" ht="31.5" customHeight="1">
      <c r="B8" s="47" t="s">
        <v>41</v>
      </c>
      <c r="C8" s="48" t="s">
        <v>42</v>
      </c>
      <c r="D8" s="48" t="s">
        <v>43</v>
      </c>
      <c r="E8" s="48" t="s">
        <v>44</v>
      </c>
      <c r="F8" s="49" t="s">
        <v>45</v>
      </c>
      <c r="H8" s="47" t="s">
        <v>41</v>
      </c>
      <c r="I8" s="48" t="s">
        <v>42</v>
      </c>
      <c r="J8" s="48" t="s">
        <v>46</v>
      </c>
      <c r="K8" s="48" t="s">
        <v>47</v>
      </c>
      <c r="L8" s="49" t="s">
        <v>45</v>
      </c>
    </row>
    <row r="9" spans="1:12">
      <c r="A9" s="31">
        <v>1</v>
      </c>
      <c r="B9" s="50"/>
      <c r="C9" s="51"/>
      <c r="D9" s="52"/>
      <c r="E9" s="53">
        <f>SUM(ATMES1!Y15+ATMES2!Y15+ATMES3!Y15+ATMES4!Y15+ATMES5!Y15+ATMES6!Y15+ATMES7!Y15+ATMES8!Y15+ATMES9!Y15+ATMES10!Y15+ATMES11!Y15+ATMES12!Y15+ATMES13!Y15+ATMES14!Y15+ATMES15!Y15)</f>
        <v>0</v>
      </c>
      <c r="F9" s="54">
        <f>SUM(ATMES1!AD15+ATMES2!AD15+ATMES3!AD15+ATMES4!AD15+ATMES5!AD15+ATMES6!AD15+ATMES7!AD15+ATMES8!AD15+ATMES9!AD15+ATMES10!AD15+ATMES11!AD15+ATMES12!AD15+ATMES13!AD15+ATMES14!AD15+ATMES15!AD15)</f>
        <v>0</v>
      </c>
      <c r="H9" s="55"/>
      <c r="I9" s="51"/>
      <c r="J9" s="56"/>
      <c r="K9" s="53">
        <f>SUM('FOR MES1'!W7+'FOR MES2'!W7+'FOR MES3'!W7+'FOR MES4'!W7+'FOR MES5'!W7+'FOR MES6'!W7+'FOR MES7'!W7+'FOR MES8'!W7+'FOR MES9'!W7+'FOR MES10'!W7+'FOR MES11'!W7+'FOR MES12'!W7+'FOR MES13'!W7+'FOR MES14'!W7+'FOR MES15'!W7)</f>
        <v>0</v>
      </c>
      <c r="L9" s="57">
        <f>SUM('FOR MES1'!AB7+'FOR MES2'!AB7+'FOR MES3'!AB7+'FOR MES4'!AB7+'FOR MES5'!AB7+'FOR MES6'!AB7+'FOR MES7'!AB7+'FOR MES8'!AB7+'FOR MES9'!AB7+'FOR MES10'!AB7+'FOR MES11'!AB7+'FOR MES12'!AB7+'FOR MES13'!AB7+'FOR MES14'!AB7+'FOR MES15'!AB7)</f>
        <v>0</v>
      </c>
    </row>
    <row r="10" spans="1:12">
      <c r="A10" s="31">
        <f>SUM(A9+1)</f>
        <v>2</v>
      </c>
      <c r="B10" s="58"/>
      <c r="C10" s="51"/>
      <c r="D10" s="52"/>
      <c r="E10" s="53">
        <f>SUM(ATMES1!Y16+ATMES2!Y16+ATMES3!Y16+ATMES4!Y16+ATMES5!Y16+ATMES6!Y16+ATMES7!Y16+ATMES8!Y16+ATMES9!Y16+ATMES10!Y16+ATMES11!Y16+ATMES12!Y16+ATMES13!Y16)</f>
        <v>0</v>
      </c>
      <c r="F10" s="54">
        <f>SUM(ATMES1!AD16+ATMES2!AD16+ATMES3!AD16+ATMES4!AD16+ATMES5!AD16+ATMES6!AD16+ATMES7!AD16+ATMES8!AD16+ATMES9!AD16+ATMES10!AD16+ATMES11!AD16+ATMES12!AD16+ATMES13!AD16)</f>
        <v>0</v>
      </c>
      <c r="H10" s="55"/>
      <c r="I10" s="51"/>
      <c r="J10" s="56"/>
      <c r="K10" s="53">
        <f>SUM('FOR MES1'!W8+'FOR MES2'!W8+'FOR MES3'!W8+'FOR MES4'!W8+'FOR MES5'!W8+'FOR MES6'!W8+'FOR MES7'!W8+'FOR MES8'!W8+'FOR MES9'!W8+'FOR MES10'!W8+'FOR MES11'!W8+'FOR MES12'!W8+'FOR MES13'!W8+'FOR MES14'!W8+'FOR MES15'!W8)</f>
        <v>0</v>
      </c>
      <c r="L10" s="57">
        <f>SUM('FOR MES1'!AB8+'FOR MES2'!AB8+'FOR MES3'!AB8+'FOR MES4'!AB8+'FOR MES5'!AB8+'FOR MES6'!AB8+'FOR MES7'!AB8+'FOR MES8'!AB8+'FOR MES9'!AB8+'FOR MES10'!AB8+'FOR MES11'!AB8+'FOR MES12'!AB8+'FOR MES13'!AB8+'FOR MES14'!AB8+'FOR MES15'!AB8)</f>
        <v>0</v>
      </c>
    </row>
    <row r="11" spans="1:12">
      <c r="A11" s="31">
        <f t="shared" ref="A11:A57" si="0">SUM(A10+1)</f>
        <v>3</v>
      </c>
      <c r="B11" s="58"/>
      <c r="C11" s="51"/>
      <c r="D11" s="52"/>
      <c r="E11" s="53">
        <f>SUM(ATMES1!Y17+ATMES2!Y17+ATMES3!Y17+ATMES4!Y17+ATMES5!Y17+ATMES6!Y17+ATMES7!Y17+ATMES8!Y17+ATMES9!Y17+ATMES10!Y17+ATMES11!Y17+ATMES12!Y17+ATMES13!Y17)</f>
        <v>0</v>
      </c>
      <c r="F11" s="54">
        <f>SUM(ATMES1!AD17+ATMES2!AD17+ATMES3!AD17+ATMES4!AD17+ATMES5!AD17+ATMES6!AD17+ATMES7!AD17+ATMES8!AD17+ATMES9!AD17+ATMES10!AD17+ATMES11!AD17+ATMES12!AD17+ATMES13!AD17)</f>
        <v>0</v>
      </c>
      <c r="H11" s="55"/>
      <c r="I11" s="51"/>
      <c r="J11" s="56"/>
      <c r="K11" s="53">
        <f>SUM('FOR MES1'!W9+'FOR MES2'!W9+'FOR MES3'!W9+'FOR MES4'!W9+'FOR MES5'!W9+'FOR MES6'!W9+'FOR MES7'!W9+'FOR MES8'!W9+'FOR MES9'!W9+'FOR MES10'!W9+'FOR MES11'!W9+'FOR MES12'!W9+'FOR MES13'!W9+'FOR MES14'!W9+'FOR MES15'!W9)</f>
        <v>0</v>
      </c>
      <c r="L11" s="57">
        <f>SUM('FOR MES1'!AB9+'FOR MES2'!AB9+'FOR MES3'!AB9+'FOR MES4'!AB9+'FOR MES5'!AB9+'FOR MES6'!AB9+'FOR MES7'!AB9+'FOR MES8'!AB9+'FOR MES9'!AB9+'FOR MES10'!AB9+'FOR MES11'!AB9+'FOR MES12'!AB9+'FOR MES13'!AB9+'FOR MES14'!AB9+'FOR MES15'!AB9)</f>
        <v>0</v>
      </c>
    </row>
    <row r="12" spans="1:12">
      <c r="A12" s="31">
        <f t="shared" si="0"/>
        <v>4</v>
      </c>
      <c r="B12" s="58"/>
      <c r="C12" s="51"/>
      <c r="D12" s="52"/>
      <c r="E12" s="53">
        <f>SUM(ATMES1!Y18+ATMES2!Y18+ATMES3!Y18+ATMES4!Y18+ATMES5!Y18+ATMES6!Y18+ATMES7!Y18+ATMES8!Y18+ATMES9!Y18+ATMES10!Y18+ATMES11!Y18+ATMES12!Y18+ATMES13!Y18)</f>
        <v>0</v>
      </c>
      <c r="F12" s="54">
        <f>SUM(ATMES1!AD18+ATMES2!AD18+ATMES3!AD18+ATMES4!AD18+ATMES5!AD18+ATMES6!AD18+ATMES7!AD18+ATMES8!AD18+ATMES9!AD18+ATMES10!AD18+ATMES11!AD18+ATMES12!AD18+ATMES13!AD18)</f>
        <v>0</v>
      </c>
      <c r="H12" s="55"/>
      <c r="I12" s="51"/>
      <c r="J12" s="56"/>
      <c r="K12" s="53">
        <f>SUM('FOR MES1'!W10+'FOR MES2'!W10+'FOR MES3'!W10+'FOR MES4'!W10+'FOR MES5'!W10+'FOR MES6'!W10+'FOR MES7'!W10+'FOR MES8'!W10+'FOR MES9'!W10+'FOR MES10'!W10+'FOR MES11'!W10+'FOR MES12'!W10+'FOR MES13'!W10+'FOR MES14'!W10+'FOR MES15'!W10)</f>
        <v>0</v>
      </c>
      <c r="L12" s="57">
        <f>SUM('FOR MES1'!AB10+'FOR MES2'!AB10+'FOR MES3'!AB10+'FOR MES4'!AB10+'FOR MES5'!AB10+'FOR MES6'!AB10+'FOR MES7'!AB10+'FOR MES8'!AB10+'FOR MES9'!AB10+'FOR MES10'!AB10+'FOR MES11'!AB10+'FOR MES12'!AB10+'FOR MES13'!AB10+'FOR MES14'!AB10+'FOR MES15'!AB10)</f>
        <v>0</v>
      </c>
    </row>
    <row r="13" spans="1:12">
      <c r="A13" s="31">
        <f t="shared" si="0"/>
        <v>5</v>
      </c>
      <c r="B13" s="58"/>
      <c r="C13" s="51"/>
      <c r="D13" s="52"/>
      <c r="E13" s="53">
        <f>SUM(ATMES1!Y19+ATMES2!Y19+ATMES3!Y19+ATMES4!Y19+ATMES5!Y19+ATMES6!Y19+ATMES7!Y19+ATMES8!Y19+ATMES9!Y19+ATMES10!Y19+ATMES11!Y19+ATMES12!Y19+ATMES13!Y19)</f>
        <v>0</v>
      </c>
      <c r="F13" s="54">
        <f>SUM(ATMES1!AD19+ATMES2!AD19+ATMES3!AD19+ATMES4!AD19+ATMES5!AD19+ATMES6!AD19+ATMES7!AD19+ATMES8!AD19+ATMES9!AD19+ATMES10!AD19+ATMES11!AD19+ATMES12!AD19+ATMES13!AD19)</f>
        <v>0</v>
      </c>
      <c r="H13" s="55"/>
      <c r="I13" s="51"/>
      <c r="J13" s="56"/>
      <c r="K13" s="53">
        <f>SUM('FOR MES1'!W11+'FOR MES2'!W11+'FOR MES3'!W11+'FOR MES4'!W11+'FOR MES5'!W11+'FOR MES6'!W11+'FOR MES7'!W11+'FOR MES8'!W11+'FOR MES9'!W11+'FOR MES10'!W11+'FOR MES11'!W11+'FOR MES12'!W11+'FOR MES13'!W11+'FOR MES14'!W11+'FOR MES15'!W11)</f>
        <v>0</v>
      </c>
      <c r="L13" s="57">
        <f>SUM('FOR MES1'!AB11+'FOR MES2'!AB11+'FOR MES3'!AB11+'FOR MES4'!AB11+'FOR MES5'!AB11+'FOR MES6'!AB11+'FOR MES7'!AB11+'FOR MES8'!AB11+'FOR MES9'!AB11+'FOR MES10'!AB11+'FOR MES11'!AB11+'FOR MES12'!AB11+'FOR MES13'!AB11+'FOR MES14'!AB11+'FOR MES15'!AB11)</f>
        <v>0</v>
      </c>
    </row>
    <row r="14" spans="1:12">
      <c r="A14" s="31">
        <f t="shared" si="0"/>
        <v>6</v>
      </c>
      <c r="B14" s="58"/>
      <c r="C14" s="51"/>
      <c r="D14" s="52"/>
      <c r="E14" s="53">
        <f>SUM(ATMES1!Y20+ATMES2!Y20+ATMES3!Y20+ATMES4!Y20+ATMES5!Y20+ATMES6!Y20+ATMES7!Y20+ATMES8!Y20+ATMES9!Y20+ATMES10!Y20+ATMES11!Y20+ATMES12!Y20+ATMES13!Y20)</f>
        <v>0</v>
      </c>
      <c r="F14" s="54">
        <f>SUM(ATMES1!AD20+ATMES2!AD20+ATMES3!AD20+ATMES4!AD20+ATMES5!AD20+ATMES6!AD20+ATMES7!AD20+ATMES8!AD20+ATMES9!AD20+ATMES10!AD20+ATMES11!AD20+ATMES12!AD20+ATMES13!AD20)</f>
        <v>0</v>
      </c>
      <c r="H14" s="55"/>
      <c r="I14" s="51"/>
      <c r="J14" s="56"/>
      <c r="K14" s="53">
        <f>SUM('FOR MES1'!W12+'FOR MES2'!W12+'FOR MES3'!W12+'FOR MES4'!W12+'FOR MES5'!W12+'FOR MES6'!W12+'FOR MES7'!W12+'FOR MES8'!W12+'FOR MES9'!W12+'FOR MES10'!W12+'FOR MES11'!W12+'FOR MES12'!W12+'FOR MES13'!W12+'FOR MES14'!W12+'FOR MES15'!W12)</f>
        <v>0</v>
      </c>
      <c r="L14" s="57">
        <f>SUM('FOR MES1'!AB12+'FOR MES2'!AB12+'FOR MES3'!AB12+'FOR MES4'!AB12+'FOR MES5'!AB12+'FOR MES6'!AB12+'FOR MES7'!AB12+'FOR MES8'!AB12+'FOR MES9'!AB12+'FOR MES10'!AB12+'FOR MES11'!AB12+'FOR MES12'!AB12+'FOR MES13'!AB12+'FOR MES14'!AB12+'FOR MES15'!AB12)</f>
        <v>0</v>
      </c>
    </row>
    <row r="15" spans="1:12">
      <c r="A15" s="31">
        <f t="shared" si="0"/>
        <v>7</v>
      </c>
      <c r="B15" s="58"/>
      <c r="C15" s="51"/>
      <c r="D15" s="52"/>
      <c r="E15" s="53">
        <f>SUM(ATMES1!Y21+ATMES2!Y21+ATMES3!Y21+ATMES4!Y21+ATMES5!Y21+ATMES6!Y21+ATMES7!Y21+ATMES8!Y21+ATMES9!Y21+ATMES10!Y21+ATMES11!Y21+ATMES12!Y21+ATMES13!Y21)</f>
        <v>0</v>
      </c>
      <c r="F15" s="54">
        <f>SUM(ATMES1!AD21+ATMES2!AD21+ATMES3!AD21+ATMES4!AD21+ATMES5!AD21+ATMES6!AD21+ATMES7!AD21+ATMES8!AD21+ATMES9!AD21+ATMES10!AD21+ATMES11!AD21+ATMES12!AD21+ATMES13!AD21)</f>
        <v>0</v>
      </c>
      <c r="H15" s="55"/>
      <c r="I15" s="51"/>
      <c r="J15" s="56"/>
      <c r="K15" s="53">
        <f>SUM('FOR MES1'!W13+'FOR MES2'!W13+'FOR MES3'!W13+'FOR MES4'!W13+'FOR MES5'!W13+'FOR MES6'!W13+'FOR MES7'!W13+'FOR MES8'!W13+'FOR MES9'!W13+'FOR MES10'!W13+'FOR MES11'!W13+'FOR MES12'!W13+'FOR MES13'!W13+'FOR MES14'!W13+'FOR MES15'!W13)</f>
        <v>0</v>
      </c>
      <c r="L15" s="57">
        <f>SUM('FOR MES1'!AB13+'FOR MES2'!AB13+'FOR MES3'!AB13+'FOR MES4'!AB13+'FOR MES5'!AB13+'FOR MES6'!AB13+'FOR MES7'!AB13+'FOR MES8'!AB13+'FOR MES9'!AB13+'FOR MES10'!AB13+'FOR MES11'!AB13+'FOR MES12'!AB13+'FOR MES13'!AB13+'FOR MES14'!AB13+'FOR MES15'!AB13)</f>
        <v>0</v>
      </c>
    </row>
    <row r="16" spans="1:12">
      <c r="A16" s="31">
        <f t="shared" si="0"/>
        <v>8</v>
      </c>
      <c r="B16" s="58"/>
      <c r="C16" s="51"/>
      <c r="D16" s="52"/>
      <c r="E16" s="53">
        <f>SUM(ATMES1!Y22+ATMES2!Y22+ATMES3!Y22+ATMES4!Y22+ATMES5!Y22+ATMES6!Y22+ATMES7!Y22+ATMES8!Y22+ATMES9!Y22+ATMES10!Y22+ATMES11!Y22+ATMES12!Y22+ATMES13!Y22)</f>
        <v>0</v>
      </c>
      <c r="F16" s="54">
        <f>SUM(ATMES1!AD22+ATMES2!AD22+ATMES3!AD22+ATMES4!AD22+ATMES5!AD22+ATMES6!AD22+ATMES7!AD22+ATMES8!AD22+ATMES9!AD22+ATMES10!AD22+ATMES11!AD22+ATMES12!AD22+ATMES13!AD22)</f>
        <v>0</v>
      </c>
      <c r="H16" s="55"/>
      <c r="I16" s="51"/>
      <c r="J16" s="56"/>
      <c r="K16" s="53">
        <f>SUM('FOR MES1'!W14+'FOR MES2'!W14+'FOR MES3'!W14+'FOR MES4'!W14+'FOR MES5'!W14+'FOR MES6'!W14+'FOR MES7'!W14+'FOR MES8'!W14+'FOR MES9'!W14+'FOR MES10'!W14+'FOR MES11'!W14+'FOR MES12'!W14+'FOR MES13'!W14+'FOR MES14'!W14+'FOR MES15'!W14)</f>
        <v>0</v>
      </c>
      <c r="L16" s="57">
        <f>SUM('FOR MES1'!AB14+'FOR MES2'!AB14+'FOR MES3'!AB14+'FOR MES4'!AB14+'FOR MES5'!AB14+'FOR MES6'!AB14+'FOR MES7'!AB14+'FOR MES8'!AB14+'FOR MES9'!AB14+'FOR MES10'!AB14+'FOR MES11'!AB14+'FOR MES12'!AB14+'FOR MES13'!AB14+'FOR MES14'!AB14+'FOR MES15'!AB14)</f>
        <v>0</v>
      </c>
    </row>
    <row r="17" spans="1:12">
      <c r="A17" s="31">
        <f t="shared" si="0"/>
        <v>9</v>
      </c>
      <c r="B17" s="58"/>
      <c r="C17" s="51"/>
      <c r="D17" s="52"/>
      <c r="E17" s="53">
        <f>SUM(ATMES1!Y23+ATMES2!Y23+ATMES3!Y23+ATMES4!Y23+ATMES5!Y23+ATMES6!Y23+ATMES7!Y23+ATMES8!Y23+ATMES9!Y23+ATMES10!Y23+ATMES11!Y23+ATMES12!Y23+ATMES13!Y23)</f>
        <v>0</v>
      </c>
      <c r="F17" s="54">
        <f>SUM(ATMES1!AD23+ATMES2!AD23+ATMES3!AD23+ATMES4!AD23+ATMES5!AD23+ATMES6!AD23+ATMES7!AD23+ATMES8!AD23+ATMES9!AD23+ATMES10!AD23+ATMES11!AD23+ATMES12!AD23+ATMES13!AD23)</f>
        <v>0</v>
      </c>
      <c r="H17" s="55"/>
      <c r="I17" s="51"/>
      <c r="J17" s="56"/>
      <c r="K17" s="53">
        <f>SUM('FOR MES1'!W15+'FOR MES2'!W15+'FOR MES3'!W15+'FOR MES4'!W15+'FOR MES5'!W15+'FOR MES6'!W15+'FOR MES7'!W15+'FOR MES8'!W15+'FOR MES9'!W15+'FOR MES10'!W15+'FOR MES11'!W15+'FOR MES12'!W15+'FOR MES13'!W15+'FOR MES14'!W15+'FOR MES15'!W15)</f>
        <v>0</v>
      </c>
      <c r="L17" s="57">
        <f>SUM('FOR MES1'!AB15+'FOR MES2'!AB15+'FOR MES3'!AB15+'FOR MES4'!AB15+'FOR MES5'!AB15+'FOR MES6'!AB15+'FOR MES7'!AB15+'FOR MES8'!AB15+'FOR MES9'!AB15+'FOR MES10'!AB15+'FOR MES11'!AB15+'FOR MES12'!AB15+'FOR MES13'!AB15+'FOR MES14'!AB15+'FOR MES15'!AB15)</f>
        <v>0</v>
      </c>
    </row>
    <row r="18" spans="1:12">
      <c r="A18" s="31">
        <f t="shared" si="0"/>
        <v>10</v>
      </c>
      <c r="B18" s="58"/>
      <c r="C18" s="51"/>
      <c r="D18" s="52"/>
      <c r="E18" s="53">
        <f>SUM(ATMES1!Y24+ATMES2!Y24+ATMES3!Y24+ATMES4!Y24+ATMES5!Y24+ATMES6!Y24+ATMES7!Y24+ATMES8!Y24+ATMES9!Y24+ATMES10!Y24+ATMES11!Y24+ATMES12!Y24+ATMES13!Y24)</f>
        <v>0</v>
      </c>
      <c r="F18" s="54">
        <f>SUM(ATMES1!AD24+ATMES2!AD24+ATMES3!AD24+ATMES4!AD24+ATMES5!AD24+ATMES6!AD24+ATMES7!AD24+ATMES8!AD24+ATMES9!AD24+ATMES10!AD24+ATMES11!AD24+ATMES12!AD24+ATMES13!AD24)</f>
        <v>0</v>
      </c>
      <c r="H18" s="55"/>
      <c r="I18" s="51"/>
      <c r="J18" s="56"/>
      <c r="K18" s="53">
        <f>SUM('FOR MES1'!W16+'FOR MES2'!W16+'FOR MES3'!W16+'FOR MES4'!W16+'FOR MES5'!W16+'FOR MES6'!W16+'FOR MES7'!W16+'FOR MES8'!W16+'FOR MES9'!W16+'FOR MES10'!W16+'FOR MES11'!W16+'FOR MES12'!W16+'FOR MES13'!W16+'FOR MES14'!W16+'FOR MES15'!W16)</f>
        <v>0</v>
      </c>
      <c r="L18" s="57">
        <f>SUM('FOR MES1'!AB16+'FOR MES2'!AB16+'FOR MES3'!AB16+'FOR MES4'!AB16+'FOR MES5'!AB16+'FOR MES6'!AB16+'FOR MES7'!AB16+'FOR MES8'!AB16+'FOR MES9'!AB16+'FOR MES10'!AB16+'FOR MES11'!AB16+'FOR MES12'!AB16+'FOR MES13'!AB16+'FOR MES14'!AB16+'FOR MES15'!AB16)</f>
        <v>0</v>
      </c>
    </row>
    <row r="19" spans="1:12">
      <c r="A19" s="31">
        <f t="shared" si="0"/>
        <v>11</v>
      </c>
      <c r="B19" s="58"/>
      <c r="C19" s="51"/>
      <c r="D19" s="52"/>
      <c r="E19" s="53">
        <f>SUM(ATMES1!Y25+ATMES2!Y25+ATMES3!Y25+ATMES4!Y25+ATMES5!Y25+ATMES6!Y25+ATMES7!Y25+ATMES8!Y25+ATMES9!Y25+ATMES10!Y25+ATMES11!Y25+ATMES12!Y25+ATMES13!Y25)</f>
        <v>0</v>
      </c>
      <c r="F19" s="54">
        <f>SUM(ATMES1!AD25+ATMES2!AD25+ATMES3!AD25+ATMES4!AD25+ATMES5!AD25+ATMES6!AD25+ATMES7!AD25+ATMES8!AD25+ATMES9!AD25+ATMES10!AD25+ATMES11!AD25+ATMES12!AD25+ATMES13!AD25)</f>
        <v>0</v>
      </c>
      <c r="H19" s="55"/>
      <c r="I19" s="51"/>
      <c r="J19" s="56"/>
      <c r="K19" s="53">
        <f>SUM('FOR MES1'!W17+'FOR MES2'!W17+'FOR MES3'!W17+'FOR MES4'!W17+'FOR MES5'!W17+'FOR MES6'!W17+'FOR MES7'!W17+'FOR MES8'!W17+'FOR MES9'!W17+'FOR MES10'!W17+'FOR MES11'!W17+'FOR MES12'!W17+'FOR MES13'!W17+'FOR MES14'!W17+'FOR MES15'!W17)</f>
        <v>0</v>
      </c>
      <c r="L19" s="57">
        <f>SUM('FOR MES1'!AB17+'FOR MES2'!AB17+'FOR MES3'!AB17+'FOR MES4'!AB17+'FOR MES5'!AB17+'FOR MES6'!AB17+'FOR MES7'!AB17+'FOR MES8'!AB17+'FOR MES9'!AB17+'FOR MES10'!AB17+'FOR MES11'!AB17+'FOR MES12'!AB17+'FOR MES13'!AB17+'FOR MES14'!AB17+'FOR MES15'!AB17)</f>
        <v>0</v>
      </c>
    </row>
    <row r="20" spans="1:12">
      <c r="A20" s="31">
        <f t="shared" si="0"/>
        <v>12</v>
      </c>
      <c r="B20" s="58"/>
      <c r="C20" s="51"/>
      <c r="D20" s="52"/>
      <c r="E20" s="53">
        <f>SUM(ATMES1!Y26+ATMES2!Y26+ATMES3!Y26+ATMES4!Y26+ATMES5!Y26+ATMES6!Y26+ATMES7!Y26+ATMES8!Y26+ATMES9!Y26+ATMES10!Y26+ATMES11!Y26+ATMES12!Y26+ATMES13!Y26)</f>
        <v>0</v>
      </c>
      <c r="F20" s="54">
        <f>SUM(ATMES1!AD26+ATMES2!AD26+ATMES3!AD26+ATMES4!AD26+ATMES5!AD26+ATMES6!AD26+ATMES7!AD26+ATMES8!AD26+ATMES9!AD26+ATMES10!AD26+ATMES11!AD26+ATMES12!AD26+ATMES13!AD26)</f>
        <v>0</v>
      </c>
      <c r="H20" s="59"/>
      <c r="I20" s="5"/>
      <c r="J20" s="5"/>
      <c r="K20" s="60">
        <f>SUM(K9:K19)</f>
        <v>0</v>
      </c>
      <c r="L20" s="61">
        <f>SUM(L9:L19)</f>
        <v>0</v>
      </c>
    </row>
    <row r="21" spans="1:12">
      <c r="A21" s="31">
        <f t="shared" si="0"/>
        <v>13</v>
      </c>
      <c r="B21" s="58"/>
      <c r="C21" s="51"/>
      <c r="D21" s="52"/>
      <c r="E21" s="53">
        <f>SUM(ATMES1!Y27+ATMES2!Y27+ATMES3!Y27+ATMES4!Y27+ATMES5!Y27+ATMES6!Y27+ATMES7!Y27+ATMES8!Y27+ATMES9!Y27+ATMES10!Y27+ATMES11!Y27+ATMES12!Y27+ATMES13!Y27)</f>
        <v>0</v>
      </c>
      <c r="F21" s="54">
        <f>SUM(ATMES1!AD27+ATMES2!AD27+ATMES3!AD27+ATMES4!AD27+ATMES5!AD27+ATMES6!AD27+ATMES7!AD27+ATMES8!AD27+ATMES9!AD27+ATMES10!AD27+ATMES11!AD27+ATMES12!AD27+ATMES13!AD27)</f>
        <v>0</v>
      </c>
      <c r="H21" s="59"/>
      <c r="I21" s="5"/>
      <c r="J21" s="5"/>
      <c r="K21" s="5"/>
      <c r="L21" s="62"/>
    </row>
    <row r="22" spans="1:12">
      <c r="A22" s="31">
        <f t="shared" si="0"/>
        <v>14</v>
      </c>
      <c r="B22" s="58"/>
      <c r="C22" s="51"/>
      <c r="D22" s="52"/>
      <c r="E22" s="53">
        <f>SUM(ATMES1!Y28+ATMES2!Y28+ATMES3!Y28+ATMES4!Y28+ATMES5!Y28+ATMES6!Y28+ATMES7!Y28+ATMES8!Y28+ATMES9!Y28+ATMES10!Y28+ATMES11!Y28+ATMES12!Y28+ATMES13!Y28)</f>
        <v>0</v>
      </c>
      <c r="F22" s="54">
        <f>SUM(ATMES1!AD28+ATMES2!AD28+ATMES3!AD28+ATMES4!AD28+ATMES5!AD28+ATMES6!AD28+ATMES7!AD28+ATMES8!AD28+ATMES9!AD28+ATMES10!AD28+ATMES11!AD28+ATMES12!AD28+ATMES13!AD28)</f>
        <v>0</v>
      </c>
      <c r="H22" s="59"/>
      <c r="I22" s="5"/>
      <c r="J22" s="5"/>
      <c r="K22" s="5"/>
      <c r="L22" s="62"/>
    </row>
    <row r="23" spans="1:12">
      <c r="A23" s="31">
        <f t="shared" si="0"/>
        <v>15</v>
      </c>
      <c r="B23" s="58"/>
      <c r="C23" s="51"/>
      <c r="D23" s="52"/>
      <c r="E23" s="53">
        <f>SUM(ATMES1!Y29+ATMES2!Y29+ATMES3!Y29+ATMES4!Y29+ATMES5!Y29+ATMES6!Y29+ATMES7!Y29+ATMES8!Y29+ATMES9!Y29+ATMES10!Y29+ATMES11!Y29+ATMES12!Y29+ATMES13!Y29)</f>
        <v>0</v>
      </c>
      <c r="F23" s="54">
        <f>SUM(ATMES1!AD29+ATMES2!AD29+ATMES3!AD29+ATMES4!AD29+ATMES5!AD29+ATMES6!AD29+ATMES7!AD29+ATMES8!AD29+ATMES9!AD29+ATMES10!AD29+ATMES11!AD29+ATMES12!AD29+ATMES13!AD29)</f>
        <v>0</v>
      </c>
      <c r="H23" s="59"/>
      <c r="I23" s="5"/>
      <c r="J23" s="5"/>
      <c r="K23" s="5"/>
      <c r="L23" s="62"/>
    </row>
    <row r="24" spans="1:12">
      <c r="A24" s="31">
        <f t="shared" si="0"/>
        <v>16</v>
      </c>
      <c r="B24" s="58"/>
      <c r="C24" s="51"/>
      <c r="D24" s="52"/>
      <c r="E24" s="53">
        <f>SUM(ATMES1!Y30+ATMES2!Y30+ATMES3!Y30+ATMES4!Y30+ATMES5!Y30+ATMES6!Y30+ATMES7!Y30+ATMES8!Y30+ATMES9!Y30+ATMES10!Y30+ATMES11!Y30+ATMES12!Y30+ATMES13!Y30)</f>
        <v>0</v>
      </c>
      <c r="F24" s="54">
        <f>SUM(ATMES1!AD30+ATMES2!AD30+ATMES3!AD30+ATMES4!AD30+ATMES5!AD30+ATMES6!AD30+ATMES7!AD30+ATMES8!AD30+ATMES9!AD30+ATMES10!AD30+ATMES11!AD30+ATMES12!AD30+ATMES13!AD30)</f>
        <v>0</v>
      </c>
      <c r="H24" s="59"/>
      <c r="I24" s="5"/>
      <c r="J24" s="5"/>
      <c r="K24" s="5"/>
      <c r="L24" s="62"/>
    </row>
    <row r="25" spans="1:12">
      <c r="A25" s="31">
        <f t="shared" si="0"/>
        <v>17</v>
      </c>
      <c r="B25" s="58"/>
      <c r="C25" s="51"/>
      <c r="D25" s="52"/>
      <c r="E25" s="53">
        <f>SUM(ATMES1!Y31+ATMES2!Y31+ATMES3!Y31+ATMES4!Y31+ATMES5!Y31+ATMES6!Y31+ATMES7!Y31+ATMES8!Y31+ATMES9!Y31+ATMES10!Y31+ATMES11!Y31+ATMES12!Y31+ATMES13!Y31)</f>
        <v>0</v>
      </c>
      <c r="F25" s="54">
        <f>SUM(ATMES1!AD31+ATMES2!AD31+ATMES3!AD31+ATMES4!AD31+ATMES5!AD31+ATMES6!AD31+ATMES7!AD31+ATMES8!AD31+ATMES9!AD31+ATMES10!AD31+ATMES11!AD31+ATMES12!AD31+ATMES13!AD31)</f>
        <v>0</v>
      </c>
      <c r="H25" s="59"/>
      <c r="I25" s="5"/>
      <c r="J25" s="5"/>
      <c r="K25" s="5"/>
      <c r="L25" s="62"/>
    </row>
    <row r="26" spans="1:12">
      <c r="A26" s="31">
        <f t="shared" si="0"/>
        <v>18</v>
      </c>
      <c r="B26" s="58"/>
      <c r="C26" s="51"/>
      <c r="D26" s="52"/>
      <c r="E26" s="53">
        <f>SUM(ATMES1!Y32+ATMES2!Y32+ATMES3!Y32+ATMES4!Y32+ATMES5!Y32+ATMES6!Y32+ATMES7!Y32+ATMES8!Y32+ATMES9!Y32+ATMES10!Y32+ATMES11!Y32+ATMES12!Y32+ATMES13!Y32)</f>
        <v>0</v>
      </c>
      <c r="F26" s="54">
        <f>SUM(ATMES1!AD32+ATMES2!AD32+ATMES3!AD32+ATMES4!AD32+ATMES5!AD32+ATMES6!AD32+ATMES7!AD32+ATMES8!AD32+ATMES9!AD32+ATMES10!AD32+ATMES11!AD32+ATMES12!AD32+ATMES13!AD32)</f>
        <v>0</v>
      </c>
      <c r="H26" s="419" t="s">
        <v>8</v>
      </c>
      <c r="I26" s="419"/>
      <c r="J26" s="277" t="str">
        <f>J2</f>
        <v/>
      </c>
      <c r="K26" s="420"/>
      <c r="L26" s="420"/>
    </row>
    <row r="27" spans="1:12">
      <c r="A27" s="31">
        <f t="shared" si="0"/>
        <v>19</v>
      </c>
      <c r="B27" s="58"/>
      <c r="C27" s="51"/>
      <c r="D27" s="52"/>
      <c r="E27" s="53">
        <f>SUM(ATMES1!Y33+ATMES2!Y33+ATMES3!Y33+ATMES4!Y33+ATMES5!Y33+ATMES6!Y33+ATMES7!Y33+ATMES8!Y33+ATMES9!Y33+ATMES10!Y33+ATMES11!Y33+ATMES12!Y33+ATMES13!Y33)</f>
        <v>0</v>
      </c>
      <c r="F27" s="54">
        <f>SUM(ATMES1!AD33+ATMES2!AD33+ATMES3!AD33+ATMES4!AD33+ATMES5!AD33+ATMES6!AD33+ATMES7!AD33+ATMES8!AD33+ATMES9!AD33+ATMES10!AD33+ATMES11!AD33+ATMES12!AD33+ATMES13!AD33)</f>
        <v>0</v>
      </c>
      <c r="H27" s="419" t="s">
        <v>269</v>
      </c>
      <c r="I27" s="419"/>
      <c r="J27" s="63" t="str">
        <f>IF((D3)="","",(D3))</f>
        <v/>
      </c>
      <c r="K27" s="63"/>
      <c r="L27" s="64"/>
    </row>
    <row r="28" spans="1:12">
      <c r="A28" s="31">
        <f t="shared" si="0"/>
        <v>20</v>
      </c>
      <c r="B28" s="58"/>
      <c r="C28" s="51"/>
      <c r="D28" s="52"/>
      <c r="E28" s="53">
        <f>SUM(ATMES1!Y34+ATMES2!Y34+ATMES3!Y34+ATMES4!Y34+ATMES5!Y34+ATMES6!Y34+ATMES7!Y34+ATMES8!Y34+ATMES9!Y34+ATMES10!Y34+ATMES11!Y34+ATMES12!Y34+ATMES13!Y34)</f>
        <v>0</v>
      </c>
      <c r="F28" s="54">
        <f>SUM(ATMES1!AD34+ATMES2!AD34+ATMES3!AD34+ATMES4!AD34+ATMES5!AD34+ATMES6!AD34+ATMES7!AD34+ATMES8!AD34+ATMES9!AD34+ATMES10!AD34+ATMES11!AD34+ATMES12!AD34+ATMES13!AD34)</f>
        <v>0</v>
      </c>
      <c r="H28" s="421"/>
      <c r="I28" s="421"/>
      <c r="J28" s="65"/>
      <c r="K28" s="65"/>
      <c r="L28" s="66"/>
    </row>
    <row r="29" spans="1:12">
      <c r="A29" s="31">
        <f t="shared" si="0"/>
        <v>21</v>
      </c>
      <c r="B29" s="58"/>
      <c r="C29" s="51"/>
      <c r="D29" s="52"/>
      <c r="E29" s="53">
        <f>SUM(ATMES1!Y35+ATMES2!Y35+ATMES3!Y35+ATMES4!Y35+ATMES5!Y35+ATMES6!Y35+ATMES7!Y35+ATMES8!Y35+ATMES9!Y35+ATMES10!Y35+ATMES11!Y35+ATMES12!Y35+ATMES13!Y35)</f>
        <v>0</v>
      </c>
      <c r="F29" s="54">
        <f>SUM(ATMES1!AD35+ATMES2!AD35+ATMES3!AD35+ATMES4!AD35+ATMES5!AD35+ATMES6!AD35+ATMES7!AD35+ATMES8!AD35+ATMES9!AD35+ATMES10!AD35+ATMES11!AD35+ATMES12!AD35+ATMES13!AD35)</f>
        <v>0</v>
      </c>
      <c r="H29" s="67"/>
      <c r="I29" s="68"/>
      <c r="J29" s="68"/>
      <c r="K29" s="68"/>
      <c r="L29" s="66"/>
    </row>
    <row r="30" spans="1:12">
      <c r="A30" s="31">
        <f t="shared" si="0"/>
        <v>22</v>
      </c>
      <c r="B30" s="58"/>
      <c r="C30" s="51"/>
      <c r="D30" s="52"/>
      <c r="E30" s="53">
        <f>SUM(ATMES1!Y36+ATMES2!Y36+ATMES3!Y36+ATMES4!Y36+ATMES5!Y36+ATMES6!Y36+ATMES7!Y36+ATMES8!Y36+ATMES9!Y36+ATMES10!Y36+ATMES11!Y36+ATMES12!Y36+ATMES13!Y36)</f>
        <v>0</v>
      </c>
      <c r="F30" s="54">
        <f>SUM(ATMES1!AD36+ATMES2!AD36+ATMES3!AD36+ATMES4!AD36+ATMES5!AD36+ATMES6!AD36+ATMES7!AD36+ATMES8!AD36+ATMES9!AD36+ATMES10!AD36+ATMES11!AD36+ATMES12!AD36+ATMES13!AD36)</f>
        <v>0</v>
      </c>
      <c r="H30" s="418" t="s">
        <v>48</v>
      </c>
      <c r="I30" s="418"/>
      <c r="J30" s="415" t="s">
        <v>49</v>
      </c>
      <c r="K30" s="415"/>
      <c r="L30" s="415"/>
    </row>
    <row r="31" spans="1:12">
      <c r="A31" s="31">
        <f t="shared" si="0"/>
        <v>23</v>
      </c>
      <c r="B31" s="58"/>
      <c r="C31" s="51"/>
      <c r="D31" s="52"/>
      <c r="E31" s="53">
        <f>SUM(ATMES1!Y37+ATMES2!Y37+ATMES3!Y37+ATMES4!Y37+ATMES5!Y37+ATMES6!Y37+ATMES7!Y37+ATMES8!Y37+ATMES9!Y37+ATMES10!Y37+ATMES11!Y37+ATMES12!Y37+ATMES13!Y37)</f>
        <v>0</v>
      </c>
      <c r="F31" s="54">
        <f>SUM(ATMES1!AD37+ATMES2!AD37+ATMES3!AD37+ATMES4!AD37+ATMES5!AD37+ATMES6!AD37+ATMES7!AD37+ATMES8!AD37+ATMES9!AD37+ATMES10!AD37+ATMES11!AD37+ATMES12!AD37+ATMES13!AD37)</f>
        <v>0</v>
      </c>
      <c r="H31" s="416">
        <f>COUNT('MODULO B'!A9:A222)</f>
        <v>214</v>
      </c>
      <c r="I31" s="416"/>
      <c r="J31" s="417">
        <f>'MODULO B'!P230</f>
        <v>0</v>
      </c>
      <c r="K31" s="417"/>
      <c r="L31" s="417"/>
    </row>
    <row r="32" spans="1:12">
      <c r="A32" s="31">
        <f t="shared" si="0"/>
        <v>24</v>
      </c>
      <c r="B32" s="58"/>
      <c r="C32" s="51"/>
      <c r="D32" s="52"/>
      <c r="E32" s="53">
        <f>SUM(ATMES1!Y38+ATMES2!Y38+ATMES3!Y38+ATMES4!Y38+ATMES5!Y38+ATMES6!Y38+ATMES7!Y38+ATMES8!Y38+ATMES9!Y38+ATMES10!Y38+ATMES11!Y38+ATMES12!Y38+ATMES13!Y38)</f>
        <v>0</v>
      </c>
      <c r="F32" s="54">
        <f>SUM(ATMES1!AD38+ATMES2!AD38+ATMES3!AD38+ATMES4!AD38+ATMES5!AD38+ATMES6!AD38+ATMES7!AD38+ATMES8!AD38+ATMES9!AD38+ATMES10!AD38+ATMES11!AD38+ATMES12!AD38+ATMES13!AD38)</f>
        <v>0</v>
      </c>
      <c r="H32" s="59"/>
      <c r="I32" s="5"/>
      <c r="J32" s="5"/>
      <c r="K32" s="5"/>
      <c r="L32" s="62"/>
    </row>
    <row r="33" spans="1:12">
      <c r="A33" s="31">
        <f t="shared" si="0"/>
        <v>25</v>
      </c>
      <c r="B33" s="58"/>
      <c r="C33" s="51"/>
      <c r="D33" s="52"/>
      <c r="E33" s="53">
        <f>SUM(ATMES1!Y39+ATMES2!Y39+ATMES3!Y39+ATMES4!Y39+ATMES5!Y39+ATMES6!Y39+ATMES7!Y39+ATMES8!Y39+ATMES9!Y39+ATMES10!Y39+ATMES11!Y39+ATMES12!Y39+ATMES13!Y39)</f>
        <v>0</v>
      </c>
      <c r="F33" s="54">
        <f>SUM(ATMES1!AD39+ATMES2!AD39+ATMES3!AD39+ATMES4!AD39+ATMES5!AD39+ATMES6!AD39+ATMES7!AD39+ATMES8!AD39+ATMES9!AD39+ATMES10!AD39+ATMES11!AD39+ATMES12!AD39+ATMES13!AD39)</f>
        <v>0</v>
      </c>
      <c r="H33" s="69"/>
      <c r="I33" s="70"/>
      <c r="J33" s="271" t="s">
        <v>50</v>
      </c>
      <c r="K33" s="271" t="s">
        <v>51</v>
      </c>
      <c r="L33" s="272" t="s">
        <v>52</v>
      </c>
    </row>
    <row r="34" spans="1:12">
      <c r="A34" s="31">
        <f t="shared" si="0"/>
        <v>26</v>
      </c>
      <c r="B34" s="58"/>
      <c r="C34" s="51"/>
      <c r="D34" s="52"/>
      <c r="E34" s="53">
        <f>SUM(ATMES1!Y40+ATMES2!Y40+ATMES3!Y40+ATMES4!Y40+ATMES5!Y40+ATMES6!Y40+ATMES7!Y40+ATMES8!Y40+ATMES9!Y40+ATMES10!Y40+ATMES11!Y40+ATMES12!Y40+ATMES13!Y40)</f>
        <v>0</v>
      </c>
      <c r="F34" s="54">
        <f>SUM(ATMES1!AD40+ATMES2!AD40+ATMES3!AD40+ATMES4!AD40+ATMES5!AD40+ATMES6!AD40+ATMES7!AD40+ATMES8!AD40+ATMES9!AD40+ATMES10!AD40+ATMES11!AD40+ATMES12!AD40+ATMES13!AD40)</f>
        <v>0</v>
      </c>
      <c r="H34" s="407" t="s">
        <v>53</v>
      </c>
      <c r="I34" s="407"/>
      <c r="J34" s="278">
        <f>'SS-SMI'!I11</f>
        <v>0</v>
      </c>
      <c r="K34" s="278">
        <f>'SS-SMI'!I12</f>
        <v>0</v>
      </c>
      <c r="L34" s="279">
        <f>'SS-SMI'!I13</f>
        <v>0</v>
      </c>
    </row>
    <row r="35" spans="1:12">
      <c r="A35" s="31">
        <f t="shared" si="0"/>
        <v>27</v>
      </c>
      <c r="B35" s="58"/>
      <c r="C35" s="51"/>
      <c r="D35" s="52"/>
      <c r="E35" s="53">
        <f>SUM(ATMES1!Y41+ATMES2!Y41+ATMES3!Y41+ATMES4!Y41+ATMES5!Y41+ATMES6!Y41+ATMES7!Y41+ATMES8!Y41+ATMES9!Y41+ATMES10!Y41+ATMES11!Y41+ATMES12!Y41+ATMES13!Y41)</f>
        <v>0</v>
      </c>
      <c r="F35" s="54">
        <f>SUM(ATMES1!AD41+ATMES2!AD41+ATMES3!AD41+ATMES4!AD41+ATMES5!AD41+ATMES6!AD41+ATMES7!AD41+ATMES8!AD41+ATMES9!AD41+ATMES10!AD41+ATMES11!AD41+ATMES12!AD41+ATMES13!AD41)</f>
        <v>0</v>
      </c>
      <c r="H35" s="405" t="s">
        <v>232</v>
      </c>
      <c r="I35" s="407"/>
      <c r="J35" s="258">
        <f>SUM('SS-SMI'!K11)</f>
        <v>0</v>
      </c>
      <c r="K35" s="259">
        <f>SUM('SS-SMI'!K12)</f>
        <v>0</v>
      </c>
      <c r="L35" s="260">
        <f>SUM('SS-SMI'!K13)</f>
        <v>0</v>
      </c>
    </row>
    <row r="36" spans="1:12">
      <c r="A36" s="31">
        <f t="shared" si="0"/>
        <v>28</v>
      </c>
      <c r="B36" s="58"/>
      <c r="C36" s="51"/>
      <c r="D36" s="52"/>
      <c r="E36" s="53">
        <f>SUM(ATMES1!Y42+ATMES2!Y42+ATMES3!Y42+ATMES4!Y42+ATMES5!Y42+ATMES6!Y42+ATMES7!Y42+ATMES8!Y42+ATMES9!Y42+ATMES10!Y42+ATMES11!Y42+ATMES12!Y42+ATMES13!Y42)</f>
        <v>0</v>
      </c>
      <c r="F36" s="54">
        <f>SUM(ATMES1!AD42+ATMES2!AD42+ATMES3!AD42+ATMES4!AD42+ATMES5!AD42+ATMES6!AD42+ATMES7!AD42+ATMES8!AD42+ATMES9!AD42+ATMES10!AD42+ATMES11!AD42+ATMES12!AD42+ATMES13!AD42)</f>
        <v>0</v>
      </c>
      <c r="H36" s="405" t="s">
        <v>235</v>
      </c>
      <c r="I36" s="407"/>
      <c r="J36" s="71">
        <f>SUM(K20)</f>
        <v>0</v>
      </c>
      <c r="K36" s="72">
        <f>SUM(J31)</f>
        <v>0</v>
      </c>
      <c r="L36" s="261">
        <f>SUM(E58)</f>
        <v>0</v>
      </c>
    </row>
    <row r="37" spans="1:12">
      <c r="A37" s="31">
        <f t="shared" si="0"/>
        <v>29</v>
      </c>
      <c r="B37" s="58"/>
      <c r="C37" s="51"/>
      <c r="D37" s="52"/>
      <c r="E37" s="53">
        <f>SUM(ATMES1!Y43+ATMES2!Y43+ATMES3!Y43+ATMES4!Y43+ATMES5!Y43+ATMES6!Y43+ATMES7!Y43+ATMES8!Y43+ATMES9!Y43+ATMES10!Y43+ATMES11!Y43+ATMES12!Y43+ATMES13!Y43)</f>
        <v>0</v>
      </c>
      <c r="F37" s="54">
        <f>SUM(ATMES1!AD43+ATMES2!AD43+ATMES3!AD43+ATMES4!AD43+ATMES5!AD43+ATMES6!AD43+ATMES7!AD43+ATMES8!AD43+ATMES9!AD43+ATMES10!AD43+ATMES11!AD43+ATMES12!AD43+ATMES13!AD43)</f>
        <v>0</v>
      </c>
      <c r="H37" s="405" t="s">
        <v>54</v>
      </c>
      <c r="I37" s="406"/>
      <c r="J37" s="403">
        <f>SUM(J36:L36)</f>
        <v>0</v>
      </c>
      <c r="K37" s="403"/>
      <c r="L37" s="404"/>
    </row>
    <row r="38" spans="1:12">
      <c r="A38" s="31">
        <f t="shared" si="0"/>
        <v>30</v>
      </c>
      <c r="B38" s="58"/>
      <c r="C38" s="51"/>
      <c r="D38" s="52"/>
      <c r="E38" s="53">
        <f>SUM(ATMES1!Y44+ATMES2!Y44+ATMES3!Y44+ATMES4!Y44+ATMES5!Y44+ATMES6!Y44+ATMES7!Y44+ATMES8!Y44+ATMES9!Y44+ATMES10!Y44+ATMES11!Y44+ATMES12!Y44+ATMES13!Y44)</f>
        <v>0</v>
      </c>
      <c r="F38" s="54">
        <f>SUM(ATMES1!AD44+ATMES2!AD44+ATMES3!AD44+ATMES4!AD44+ATMES5!AD44+ATMES6!AD44+ATMES7!AD44+ATMES8!AD44+ATMES9!AD44+ATMES10!AD44+ATMES11!AD44+ATMES12!AD44+ATMES13!AD44)</f>
        <v>0</v>
      </c>
      <c r="H38" s="405" t="s">
        <v>190</v>
      </c>
      <c r="I38" s="406"/>
      <c r="J38" s="278">
        <f>IF(J36&gt;=J34,J34-J35,J36-J35)</f>
        <v>0</v>
      </c>
      <c r="K38" s="278">
        <f>IF(K36&gt;=K34,K34-K35,K36-K35)</f>
        <v>0</v>
      </c>
      <c r="L38" s="280">
        <f>IF(L36&gt;=L34,L34-L35,L36-L35)</f>
        <v>0</v>
      </c>
    </row>
    <row r="39" spans="1:12">
      <c r="A39" s="31">
        <f t="shared" si="0"/>
        <v>31</v>
      </c>
      <c r="B39" s="58"/>
      <c r="C39" s="51"/>
      <c r="D39" s="52"/>
      <c r="E39" s="53">
        <f>SUM(ATMES1!Y45+ATMES2!Y45+ATMES3!Y45+ATMES4!Y45+ATMES5!Y45+ATMES6!Y45+ATMES7!Y45+ATMES8!Y45+ATMES9!Y45+ATMES10!Y45+ATMES11!Y45+ATMES12!Y45+ATMES13!Y45)</f>
        <v>0</v>
      </c>
      <c r="F39" s="54">
        <f>SUM(ATMES1!AD45+ATMES2!AD45+ATMES3!AD45+ATMES4!AD45+ATMES5!AD45+ATMES6!AD45+ATMES7!AD45+ATMES8!AD45+ATMES9!AD45+ATMES10!AD45+ATMES11!AD45+ATMES12!AD45+ATMES13!AD45)</f>
        <v>0</v>
      </c>
      <c r="H39" s="405" t="s">
        <v>233</v>
      </c>
      <c r="I39" s="406"/>
      <c r="J39" s="258">
        <f>IF(J36&lt;=J35,J35-J36,0)</f>
        <v>0</v>
      </c>
      <c r="K39" s="258">
        <f>IF(K36&lt;=K35,K35-K36,0)</f>
        <v>0</v>
      </c>
      <c r="L39" s="262">
        <f>IF(L36&lt;=L35,L35-L36,0)</f>
        <v>0</v>
      </c>
    </row>
    <row r="40" spans="1:12">
      <c r="A40" s="31">
        <f t="shared" si="0"/>
        <v>32</v>
      </c>
      <c r="B40" s="58"/>
      <c r="C40" s="51"/>
      <c r="D40" s="52"/>
      <c r="E40" s="53">
        <f>SUM(ATMES1!Y46+ATMES2!Y46+ATMES3!Y46+ATMES4!Y46+ATMES5!Y46+ATMES6!Y46+ATMES7!Y46+ATMES8!Y46+ATMES9!Y46+ATMES10!Y46+ATMES11!Y46+ATMES12!Y46+ATMES13!Y46)</f>
        <v>0</v>
      </c>
      <c r="F40" s="54">
        <f>SUM(ATMES1!AD46+ATMES2!AD46+ATMES3!AD46+ATMES4!AD46+ATMES5!AD46+ATMES6!AD46+ATMES7!AD46+ATMES8!AD46+ATMES9!AD46+ATMES10!AD46+ATMES11!AD46+ATMES12!AD46+ATMES13!AD46)</f>
        <v>0</v>
      </c>
      <c r="H40" s="409"/>
      <c r="I40" s="409"/>
      <c r="J40" s="409"/>
      <c r="K40" s="409"/>
      <c r="L40" s="62"/>
    </row>
    <row r="41" spans="1:12">
      <c r="A41" s="31">
        <f t="shared" si="0"/>
        <v>33</v>
      </c>
      <c r="B41" s="58"/>
      <c r="C41" s="51"/>
      <c r="D41" s="52"/>
      <c r="E41" s="53">
        <f>SUM(ATMES1!Y47+ATMES2!Y47+ATMES3!Y47+ATMES4!Y47+ATMES5!Y47+ATMES6!Y47+ATMES7!Y47+ATMES8!Y47+ATMES9!Y47+ATMES10!Y47+ATMES11!Y47+ATMES12!Y47+ATMES13!Y47)</f>
        <v>0</v>
      </c>
      <c r="F41" s="54">
        <f>SUM(ATMES1!AD47+ATMES2!AD47+ATMES3!AD47+ATMES4!AD47+ATMES5!AD47+ATMES6!AD47+ATMES7!AD47+ATMES8!AD47+ATMES9!AD47+ATMES10!AD47+ATMES11!AD47+ATMES12!AD47+ATMES13!AD47)</f>
        <v>0</v>
      </c>
      <c r="H41" s="409"/>
      <c r="I41" s="409"/>
      <c r="J41" s="409"/>
      <c r="K41" s="409"/>
      <c r="L41" s="62"/>
    </row>
    <row r="42" spans="1:12">
      <c r="A42" s="31">
        <f t="shared" si="0"/>
        <v>34</v>
      </c>
      <c r="B42" s="58"/>
      <c r="C42" s="51"/>
      <c r="D42" s="52"/>
      <c r="E42" s="53">
        <f>SUM(ATMES1!Y48+ATMES2!Y48+ATMES3!Y48+ATMES4!Y48+ATMES5!Y48+ATMES6!Y48+ATMES7!Y48+ATMES8!Y48+ATMES9!Y48+ATMES10!Y48+ATMES11!Y48+ATMES12!Y48+ATMES13!Y48)</f>
        <v>0</v>
      </c>
      <c r="F42" s="54">
        <f>SUM(ATMES1!AD48+ATMES2!AD48+ATMES3!AD48+ATMES4!AD48+ATMES5!AD48+ATMES6!AD48+ATMES7!AD48+ATMES8!AD48+ATMES9!AD48+ATMES10!AD48+ATMES11!AD48+ATMES12!AD48+ATMES13!AD48)</f>
        <v>0</v>
      </c>
      <c r="H42" s="409"/>
      <c r="I42" s="409"/>
      <c r="J42" s="409"/>
      <c r="K42" s="409"/>
      <c r="L42" s="62"/>
    </row>
    <row r="43" spans="1:12">
      <c r="A43" s="31">
        <f t="shared" si="0"/>
        <v>35</v>
      </c>
      <c r="B43" s="58"/>
      <c r="C43" s="51"/>
      <c r="D43" s="52"/>
      <c r="E43" s="53">
        <f>SUM(ATMES1!Y49+ATMES2!Y49+ATMES3!Y49+ATMES4!Y49+ATMES5!Y49+ATMES6!Y49+ATMES7!Y49+ATMES8!Y49+ATMES9!Y49+ATMES10!Y49+ATMES11!Y49+ATMES12!Y49+ATMES13!Y49)</f>
        <v>0</v>
      </c>
      <c r="F43" s="54">
        <f>SUM(ATMES1!AD49+ATMES2!AD49+ATMES3!AD49+ATMES4!AD49+ATMES5!AD49+ATMES6!AD49+ATMES7!AD49+ATMES8!AD49+ATMES9!AD49+ATMES10!AD49+ATMES11!AD49+ATMES12!AD49+ATMES13!AD49)</f>
        <v>0</v>
      </c>
      <c r="H43" s="409"/>
      <c r="I43" s="409"/>
      <c r="J43" s="409"/>
      <c r="K43" s="409"/>
      <c r="L43" s="62"/>
    </row>
    <row r="44" spans="1:12">
      <c r="A44" s="31">
        <f t="shared" si="0"/>
        <v>36</v>
      </c>
      <c r="B44" s="58"/>
      <c r="C44" s="51"/>
      <c r="D44" s="52"/>
      <c r="E44" s="53">
        <f>SUM(ATMES1!Y50+ATMES2!Y50+ATMES3!Y50+ATMES4!Y50+ATMES5!Y50+ATMES6!Y50+ATMES7!Y50+ATMES8!Y50+ATMES9!Y50+ATMES10!Y50+ATMES11!Y50+ATMES12!Y50+ATMES13!Y50)</f>
        <v>0</v>
      </c>
      <c r="F44" s="54">
        <f>SUM(ATMES1!AD50+ATMES2!AD50+ATMES3!AD50+ATMES4!AD50+ATMES5!AD50+ATMES6!AD50+ATMES7!AD50+ATMES8!AD50+ATMES9!AD50+ATMES10!AD50+ATMES11!AD50+ATMES12!AD50+ATMES13!AD50)</f>
        <v>0</v>
      </c>
      <c r="H44" s="410" t="s">
        <v>245</v>
      </c>
      <c r="I44" s="410"/>
      <c r="J44" s="410"/>
      <c r="K44" s="410"/>
      <c r="L44" s="410"/>
    </row>
    <row r="45" spans="1:12">
      <c r="A45" s="31">
        <f t="shared" si="0"/>
        <v>37</v>
      </c>
      <c r="B45" s="58"/>
      <c r="C45" s="51"/>
      <c r="D45" s="52"/>
      <c r="E45" s="53">
        <f>SUM(ATMES1!Y51+ATMES2!Y51+ATMES3!Y51+ATMES4!Y51+ATMES5!Y51+ATMES6!Y51+ATMES7!Y51+ATMES8!Y51+ATMES9!Y51+ATMES10!Y51+ATMES11!Y51+ATMES12!Y51+ATMES13!Y51)</f>
        <v>0</v>
      </c>
      <c r="F45" s="54">
        <f>SUM(ATMES1!AD51+ATMES2!AD51+ATMES3!AD51+ATMES4!AD51+ATMES5!AD51+ATMES6!AD51+ATMES7!AD51+ATMES8!AD51+ATMES9!AD51+ATMES10!AD51+ATMES11!AD51+ATMES12!AD51+ATMES13!AD51)</f>
        <v>0</v>
      </c>
      <c r="H45" s="411" t="s">
        <v>55</v>
      </c>
      <c r="I45" s="411"/>
      <c r="J45" s="411"/>
      <c r="K45" s="411"/>
      <c r="L45" s="62"/>
    </row>
    <row r="46" spans="1:12">
      <c r="A46" s="31">
        <f t="shared" si="0"/>
        <v>38</v>
      </c>
      <c r="B46" s="58"/>
      <c r="C46" s="51"/>
      <c r="D46" s="52"/>
      <c r="E46" s="53">
        <f>SUM(ATMES1!Y52+ATMES2!Y52+ATMES3!Y52+ATMES4!Y52+ATMES5!Y52+ATMES6!Y52+ATMES7!Y52+ATMES8!Y52+ATMES9!Y52+ATMES10!Y52+ATMES11!Y52+ATMES12!Y52+ATMES13!Y52)</f>
        <v>0</v>
      </c>
      <c r="F46" s="54">
        <f>SUM(ATMES1!AD52+ATMES2!AD52+ATMES3!AD52+ATMES4!AD52+ATMES5!AD52+ATMES6!AD52+ATMES7!AD52+ATMES8!AD52+ATMES9!AD52+ATMES10!AD52+ATMES11!AD52+ATMES12!AD52+ATMES13!AD52)</f>
        <v>0</v>
      </c>
      <c r="H46" s="59"/>
      <c r="I46" s="5"/>
      <c r="J46" s="5"/>
      <c r="K46" s="5"/>
      <c r="L46" s="62"/>
    </row>
    <row r="47" spans="1:12">
      <c r="A47" s="31">
        <f t="shared" si="0"/>
        <v>39</v>
      </c>
      <c r="B47" s="58"/>
      <c r="C47" s="51"/>
      <c r="D47" s="52"/>
      <c r="E47" s="53">
        <f>SUM(ATMES1!Y53+ATMES2!Y53+ATMES3!Y53+ATMES4!Y53+ATMES5!Y53+ATMES6!Y53+ATMES7!Y53+ATMES8!Y53+ATMES9!Y53+ATMES10!Y53+ATMES11!Y53+ATMES12!Y53+ATMES13!Y53)</f>
        <v>0</v>
      </c>
      <c r="F47" s="54">
        <f>SUM(ATMES1!AD53+ATMES2!AD53+ATMES3!AD53+ATMES4!AD53+ATMES5!AD53+ATMES6!AD53+ATMES7!AD53+ATMES8!AD53+ATMES9!AD53+ATMES10!AD53+ATMES11!AD53+ATMES12!AD53+ATMES13!AD53)</f>
        <v>0</v>
      </c>
      <c r="H47" s="59"/>
      <c r="I47" s="5"/>
      <c r="J47" s="5"/>
      <c r="K47" s="5"/>
      <c r="L47" s="62"/>
    </row>
    <row r="48" spans="1:12">
      <c r="A48" s="31">
        <f t="shared" si="0"/>
        <v>40</v>
      </c>
      <c r="B48" s="58"/>
      <c r="C48" s="51"/>
      <c r="D48" s="52"/>
      <c r="E48" s="53">
        <f>SUM(ATMES1!Y54+ATMES2!Y54+ATMES3!Y54+ATMES4!Y54+ATMES5!Y54+ATMES6!Y54+ATMES7!Y54+ATMES8!Y54+ATMES9!Y54+ATMES10!Y54+ATMES11!Y54+ATMES12!Y54+ATMES13!Y54)</f>
        <v>0</v>
      </c>
      <c r="F48" s="54">
        <f>SUM(ATMES1!AD54+ATMES2!AD54+ATMES3!AD54+ATMES4!AD54+ATMES5!AD54+ATMES6!AD54+ATMES7!AD54+ATMES8!AD54+ATMES9!AD54+ATMES10!AD54+ATMES11!AD54+ATMES12!AD54+ATMES13!AD54)</f>
        <v>0</v>
      </c>
      <c r="H48" s="59"/>
      <c r="I48" s="5"/>
      <c r="J48" s="5"/>
      <c r="K48" s="5"/>
      <c r="L48" s="62"/>
    </row>
    <row r="49" spans="1:12">
      <c r="A49" s="31">
        <f t="shared" si="0"/>
        <v>41</v>
      </c>
      <c r="B49" s="58"/>
      <c r="C49" s="51"/>
      <c r="D49" s="52"/>
      <c r="E49" s="53">
        <f>SUM(ATMES1!Y55+ATMES2!Y55+ATMES3!Y55+ATMES4!Y55+ATMES5!Y55+ATMES6!Y55+ATMES7!Y55+ATMES8!Y55+ATMES9!Y55+ATMES10!Y55+ATMES11!Y55+ATMES12!Y55+ATMES13!Y55)</f>
        <v>0</v>
      </c>
      <c r="F49" s="54">
        <f>SUM(ATMES1!AD55+ATMES2!AD55+ATMES3!AD55+ATMES4!AD55+ATMES5!AD55+ATMES6!AD55+ATMES7!AD55+ATMES8!AD55+ATMES9!AD55+ATMES10!AD55+ATMES11!AD55+ATMES12!AD55+ATMES13!AD55)</f>
        <v>0</v>
      </c>
      <c r="H49" s="59"/>
      <c r="I49" s="5"/>
      <c r="J49" s="5"/>
      <c r="K49" s="5"/>
      <c r="L49" s="62"/>
    </row>
    <row r="50" spans="1:12">
      <c r="A50" s="31">
        <f t="shared" si="0"/>
        <v>42</v>
      </c>
      <c r="B50" s="58"/>
      <c r="C50" s="51"/>
      <c r="D50" s="52"/>
      <c r="E50" s="53">
        <f>SUM(ATMES1!Y56+ATMES2!Y56+ATMES3!Y56+ATMES4!Y56+ATMES5!Y56+ATMES6!Y56+ATMES7!Y56+ATMES8!Y56+ATMES9!Y56+ATMES10!Y56+ATMES11!Y56+ATMES12!Y56+ATMES13!Y56)</f>
        <v>0</v>
      </c>
      <c r="F50" s="54">
        <f>SUM(ATMES1!AD56+ATMES2!AD56+ATMES3!AD56+ATMES4!AD56+ATMES5!AD56+ATMES6!AD56+ATMES7!AD56+ATMES8!AD56+ATMES9!AD56+ATMES10!AD56+ATMES11!AD56+ATMES12!AD56+ATMES13!AD56)</f>
        <v>0</v>
      </c>
      <c r="H50" s="408" t="s">
        <v>246</v>
      </c>
      <c r="I50" s="408"/>
      <c r="J50" s="408"/>
      <c r="K50" s="408"/>
      <c r="L50" s="408"/>
    </row>
    <row r="51" spans="1:12">
      <c r="A51" s="31">
        <f t="shared" si="0"/>
        <v>43</v>
      </c>
      <c r="B51" s="58"/>
      <c r="C51" s="51"/>
      <c r="D51" s="52"/>
      <c r="E51" s="53">
        <f>SUM(ATMES1!Y57+ATMES2!Y57+ATMES3!Y57+ATMES4!Y57+ATMES5!Y57+ATMES6!Y57+ATMES7!Y57+ATMES8!Y57+ATMES9!Y57+ATMES10!Y57+ATMES11!Y57+ATMES12!Y57+ATMES13!Y57)</f>
        <v>0</v>
      </c>
      <c r="F51" s="54">
        <f>SUM(ATMES1!AD57+ATMES2!AD57+ATMES3!AD57+ATMES4!AD57+ATMES5!AD57+ATMES6!AD57+ATMES7!AD57+ATMES8!AD57+ATMES9!AD57+ATMES10!AD57+ATMES11!AD57+ATMES12!AD57+ATMES13!AD57)</f>
        <v>0</v>
      </c>
      <c r="H51" s="59"/>
      <c r="I51" s="5"/>
      <c r="J51" s="5"/>
      <c r="K51" s="5"/>
      <c r="L51" s="62"/>
    </row>
    <row r="52" spans="1:12">
      <c r="A52" s="31">
        <f t="shared" si="0"/>
        <v>44</v>
      </c>
      <c r="B52" s="58"/>
      <c r="C52" s="51"/>
      <c r="D52" s="52"/>
      <c r="E52" s="53">
        <f>SUM(ATMES1!Y58+ATMES2!Y58+ATMES3!Y58+ATMES4!Y58+ATMES5!Y58+ATMES6!Y58+ATMES7!Y58+ATMES8!Y58+ATMES9!Y58+ATMES10!Y58+ATMES11!Y58+ATMES12!Y58+ATMES13!Y58)</f>
        <v>0</v>
      </c>
      <c r="F52" s="54">
        <f>SUM(ATMES1!AD58+ATMES2!AD58+ATMES3!AD58+ATMES4!AD58+ATMES5!AD58+ATMES6!AD58+ATMES7!AD58+ATMES8!AD58+ATMES9!AD58+ATMES10!AD58+ATMES11!AD58+ATMES12!AD58+ATMES13!AD58)</f>
        <v>0</v>
      </c>
      <c r="H52" s="59"/>
      <c r="I52" s="5"/>
      <c r="J52" s="5"/>
      <c r="K52" s="5"/>
      <c r="L52" s="62"/>
    </row>
    <row r="53" spans="1:12">
      <c r="A53" s="31">
        <f t="shared" si="0"/>
        <v>45</v>
      </c>
      <c r="B53" s="58"/>
      <c r="C53" s="51"/>
      <c r="D53" s="52"/>
      <c r="E53" s="53">
        <f>SUM(ATMES1!Y59+ATMES2!Y59+ATMES3!Y59+ATMES4!Y59+ATMES5!Y59+ATMES6!Y59+ATMES7!Y59+ATMES8!Y59+ATMES9!Y59+ATMES10!Y59+ATMES11!Y59+ATMES12!Y59+ATMES13!Y59)</f>
        <v>0</v>
      </c>
      <c r="F53" s="54">
        <f>SUM(ATMES1!AD59+ATMES2!AD59+ATMES3!AD59+ATMES4!AD59+ATMES5!AD59+ATMES6!AD59+ATMES7!AD59+ATMES8!AD59+ATMES9!AD59+ATMES10!AD59+ATMES11!AD59+ATMES12!AD59+ATMES13!AD59)</f>
        <v>0</v>
      </c>
      <c r="H53" s="59"/>
      <c r="I53" s="5"/>
      <c r="J53" s="5"/>
      <c r="K53" s="5"/>
      <c r="L53" s="62"/>
    </row>
    <row r="54" spans="1:12">
      <c r="A54" s="31">
        <f t="shared" si="0"/>
        <v>46</v>
      </c>
      <c r="B54" s="58"/>
      <c r="C54" s="51"/>
      <c r="D54" s="52"/>
      <c r="E54" s="53">
        <f>SUM(ATMES1!Y60+ATMES2!Y60+ATMES3!Y60+ATMES4!Y60+ATMES5!Y60+ATMES6!Y60+ATMES7!Y60+ATMES8!Y60+ATMES9!Y60+ATMES10!Y60+ATMES11!Y60+ATMES12!Y60+ATMES13!Y60)</f>
        <v>0</v>
      </c>
      <c r="F54" s="54">
        <f>SUM(ATMES1!AD60+ATMES2!AD60+ATMES3!AD60+ATMES4!AD60+ATMES5!AD60+ATMES6!AD60+ATMES7!AD60+ATMES8!AD60+ATMES9!AD60+ATMES10!AD60+ATMES11!AD60+ATMES12!AD60+ATMES13!AD60)</f>
        <v>0</v>
      </c>
      <c r="H54" s="59"/>
      <c r="I54" s="5"/>
      <c r="J54" s="5"/>
      <c r="K54" s="5"/>
      <c r="L54" s="62"/>
    </row>
    <row r="55" spans="1:12">
      <c r="A55" s="31">
        <f t="shared" si="0"/>
        <v>47</v>
      </c>
      <c r="B55" s="58"/>
      <c r="C55" s="51"/>
      <c r="D55" s="52"/>
      <c r="E55" s="53">
        <f>SUM(ATMES1!Y61+ATMES2!Y61+ATMES3!Y61+ATMES4!Y61+ATMES5!Y61+ATMES6!Y61+ATMES7!Y61+ATMES8!Y61+ATMES9!Y61+ATMES10!Y61+ATMES11!Y61+ATMES12!Y61+ATMES13!Y61)</f>
        <v>0</v>
      </c>
      <c r="F55" s="54">
        <f>SUM(ATMES1!AD61+ATMES2!AD61+ATMES3!AD61+ATMES4!AD61+ATMES5!AD61+ATMES6!AD61+ATMES7!AD61+ATMES8!AD61+ATMES9!AD61+ATMES10!AD61+ATMES11!AD61+ATMES12!AD61+ATMES13!AD61)</f>
        <v>0</v>
      </c>
      <c r="H55" s="59"/>
      <c r="I55" s="5"/>
      <c r="J55" s="5"/>
      <c r="K55" s="5"/>
      <c r="L55" s="62"/>
    </row>
    <row r="56" spans="1:12">
      <c r="A56" s="31">
        <f t="shared" si="0"/>
        <v>48</v>
      </c>
      <c r="B56" s="58"/>
      <c r="C56" s="51"/>
      <c r="D56" s="52"/>
      <c r="E56" s="53">
        <f>SUM(ATMES1!Y62+ATMES2!Y62+ATMES3!Y62+ATMES4!Y62+ATMES5!Y62+ATMES6!Y62+ATMES7!Y62+ATMES8!Y62+ATMES9!Y62+ATMES10!Y62+ATMES11!Y62+ATMES12!Y62+ATMES13!Y62)</f>
        <v>0</v>
      </c>
      <c r="F56" s="54">
        <f>SUM(ATMES1!AD62+ATMES2!AD62+ATMES3!AD62+ATMES4!AD62+ATMES5!AD62+ATMES6!AD62+ATMES7!AD62+ATMES8!AD62+ATMES9!AD62+ATMES10!AD62+ATMES11!AD62+ATMES12!AD62+ATMES13!AD62)</f>
        <v>0</v>
      </c>
      <c r="H56" s="59"/>
      <c r="I56" s="5"/>
      <c r="J56" s="5"/>
      <c r="K56" s="5"/>
      <c r="L56" s="62"/>
    </row>
    <row r="57" spans="1:12">
      <c r="A57" s="31">
        <f t="shared" si="0"/>
        <v>49</v>
      </c>
      <c r="B57" s="58"/>
      <c r="C57" s="51"/>
      <c r="D57" s="52"/>
      <c r="E57" s="53">
        <f>SUM(ATMES1!Y63+ATMES2!Y63+ATMES3!Y63+ATMES4!Y63+ATMES5!Y63+ATMES6!Y63+ATMES7!Y63+ATMES8!Y63+ATMES9!Y63+ATMES10!Y63+ATMES11!Y63+ATMES12!Y63+ATMES13!Y63)</f>
        <v>0</v>
      </c>
      <c r="F57" s="54">
        <f>SUM(ATMES1!AD63+ATMES2!AD63+ATMES3!AD63+ATMES4!AD63+ATMES5!AD63+ATMES6!AD63+ATMES7!AD63+ATMES8!AD63+ATMES9!AD63+ATMES10!AD63+ATMES11!AD63+ATMES12!AD63+ATMES13!AD63)</f>
        <v>0</v>
      </c>
      <c r="H57" s="59"/>
      <c r="I57" s="5"/>
      <c r="J57" s="5"/>
      <c r="K57" s="5"/>
      <c r="L57" s="62"/>
    </row>
    <row r="58" spans="1:12" ht="15.75">
      <c r="B58" s="59"/>
      <c r="C58" s="5"/>
      <c r="D58" s="73"/>
      <c r="E58" s="60">
        <f>SUM(E9:E57)</f>
        <v>0</v>
      </c>
      <c r="F58" s="74">
        <f>SUM(F9:F57)</f>
        <v>0</v>
      </c>
      <c r="H58" s="59"/>
      <c r="I58" s="5"/>
      <c r="J58" s="5"/>
      <c r="K58" s="5"/>
      <c r="L58" s="62"/>
    </row>
    <row r="59" spans="1:12">
      <c r="B59" s="59"/>
      <c r="C59" s="5"/>
      <c r="D59" s="5"/>
      <c r="E59" s="5"/>
      <c r="F59" s="62"/>
      <c r="H59" s="59"/>
      <c r="I59" s="5"/>
      <c r="J59" s="5"/>
      <c r="K59" s="5"/>
      <c r="L59" s="62"/>
    </row>
    <row r="60" spans="1:12">
      <c r="B60" s="75"/>
      <c r="C60" s="76"/>
      <c r="D60" s="76"/>
      <c r="E60" s="77" t="s">
        <v>56</v>
      </c>
      <c r="F60" s="78"/>
      <c r="H60" s="75"/>
      <c r="I60" s="76"/>
      <c r="J60" s="76"/>
      <c r="K60" s="77" t="s">
        <v>57</v>
      </c>
      <c r="L60" s="79"/>
    </row>
  </sheetData>
  <sheetProtection algorithmName="SHA-512" hashValue="98q5HpFHNjAeVz3qNbGgxJwxjQksEG5LDL28gSB4JHLRzlKlUZIpLolgA9a1PouJPDMM0J3xg2xp1HjSJ1Xv0A==" saltValue="s5MHTcEOwdh2vSAN4XHueg==" spinCount="100000" sheet="1" objects="1" scenarios="1"/>
  <mergeCells count="33">
    <mergeCell ref="B1:F1"/>
    <mergeCell ref="H1:L1"/>
    <mergeCell ref="J30:L30"/>
    <mergeCell ref="H31:I31"/>
    <mergeCell ref="J31:L31"/>
    <mergeCell ref="H30:I30"/>
    <mergeCell ref="H26:I26"/>
    <mergeCell ref="K26:L26"/>
    <mergeCell ref="H27:I27"/>
    <mergeCell ref="H28:I28"/>
    <mergeCell ref="K4:L4"/>
    <mergeCell ref="K5:L5"/>
    <mergeCell ref="B6:E6"/>
    <mergeCell ref="H6:L6"/>
    <mergeCell ref="B2:C2"/>
    <mergeCell ref="H2:I2"/>
    <mergeCell ref="H50:L50"/>
    <mergeCell ref="H40:K41"/>
    <mergeCell ref="H42:K43"/>
    <mergeCell ref="H44:L44"/>
    <mergeCell ref="H45:K45"/>
    <mergeCell ref="J37:L37"/>
    <mergeCell ref="H38:I38"/>
    <mergeCell ref="H39:I39"/>
    <mergeCell ref="H34:I34"/>
    <mergeCell ref="H35:I35"/>
    <mergeCell ref="H36:I36"/>
    <mergeCell ref="H37:I37"/>
    <mergeCell ref="K2:L2"/>
    <mergeCell ref="B3:C3"/>
    <mergeCell ref="D3:F3"/>
    <mergeCell ref="H3:I3"/>
    <mergeCell ref="J3:L3"/>
  </mergeCells>
  <phoneticPr fontId="34" type="noConversion"/>
  <conditionalFormatting sqref="J38:L38">
    <cfRule type="cellIs" dxfId="32" priority="1" stopIfTrue="1" operator="lessThan">
      <formula>0</formula>
    </cfRule>
  </conditionalFormatting>
  <pageMargins left="0.7" right="0.7" top="0.75" bottom="0.75" header="0.51180555555555551" footer="0.51180555555555551"/>
  <pageSetup paperSize="9" firstPageNumber="0"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B1"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MES11'!J7</f>
        <v>0</v>
      </c>
      <c r="K7" s="343">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MES11'!J8</f>
        <v>0</v>
      </c>
      <c r="K8" s="343">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0" spans="1:28" s="350" customFormat="1" ht="12"/>
    <row r="21" spans="1:28" s="350" customFormat="1" ht="12"/>
    <row r="22" spans="1:28" s="350" customFormat="1" ht="12">
      <c r="I22" s="367" t="e">
        <f>SUM((I9+K9)*(V9/100)+(I10+K10)*(V10/100))+((I11+K11)*V11/100)+((I12+K12)*(V12/100))+((I13+K13)*V13/100)+((I14+K14)*(V14/100))+((I15+K15)*V15/100)+((I16+K16)*(V16/100))+((I17+K17)*V17/100)+((I18+K18)*(V18/100))+((#REF!+#REF!)*#REF!/100)</f>
        <v>#REF!</v>
      </c>
      <c r="J22" s="351"/>
      <c r="K22" s="351"/>
      <c r="L22" s="351"/>
      <c r="M22" s="351"/>
      <c r="N22" s="367" t="e">
        <f>SUM((R9-S9-T9)*(V9/100)+(R10-S10-T10)*(V10/100)+(R11-S11-T11)*(V11/100)+(R12-S12-T12)*(V12/100)+(R13-S13-T13)*(V13/100)+(R14-S14-T14)*(V14/100)+(R15-S15-T15)*(V15/100)+(R16-S16-T16)*(V16/100)+(R17-S17-T17)*(V17/100)+(R18-S18-T18)*(V18/100)+(#REF!-#REF!-#REF!)*(#REF!/100))</f>
        <v>#REF!</v>
      </c>
      <c r="O22" s="367"/>
      <c r="V22" s="368"/>
    </row>
  </sheetData>
  <sheetProtection algorithmName="SHA-512" hashValue="FpFsn1JuUj4QqNKTOrTZ8Pd+ALWiZdF5WwMUGYGhtEeef1kFegCYQ6bJGYq56sOHtEBWRDTE0XGgUJfeA+jIwg==" saltValue="Utw89/XK5Dw9L9f84V3NUw=="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18925" yWindow="11109"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topLeftCell="C1" zoomScale="85" zoomScaleNormal="85"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1" bestFit="1"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MES12'!J7</f>
        <v>0</v>
      </c>
      <c r="K7" s="343">
        <f>'FOR MES12'!K7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MES12'!J8</f>
        <v>0</v>
      </c>
      <c r="K8" s="343">
        <f>'FOR MES12'!K8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L6Zz9fJRatd6XfvpHRmpQrxm3/iZv78eP7xD6I1stxiYQf4e+4NobG1Rbx+fn/nrnEX/dTfq9CDlgoZ318ZK2Q==" saltValue="r6H2f3WaKMETJMIySXXwPg=="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58738" yWindow="40879"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5.855468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f>'FOR MES13'!J7</f>
        <v>0</v>
      </c>
      <c r="K7" s="343">
        <f>'FOR MES13'!K7</f>
        <v>0</v>
      </c>
      <c r="L7" s="343">
        <v>0</v>
      </c>
      <c r="M7" s="341">
        <v>0</v>
      </c>
      <c r="N7" s="344">
        <f>SUM(M7*K7)</f>
        <v>0</v>
      </c>
      <c r="O7" s="341">
        <v>0</v>
      </c>
      <c r="P7" s="344">
        <f>SUM(O7*L7)</f>
        <v>0</v>
      </c>
      <c r="Q7" s="344">
        <f>SUM(N7+P7)</f>
        <v>0</v>
      </c>
      <c r="R7" s="341">
        <v>0</v>
      </c>
      <c r="S7" s="341">
        <v>0</v>
      </c>
      <c r="T7" s="344">
        <f>SUM(G7+Q7-R7-S7)</f>
        <v>0</v>
      </c>
      <c r="U7" s="344">
        <f t="shared" ref="U7:U17" si="0">SUM(G7-I7+Q7-R7-S7)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f>'FOR MES13'!J8</f>
        <v>0</v>
      </c>
      <c r="K8" s="343">
        <f>'FOR MES13'!K8</f>
        <v>0</v>
      </c>
      <c r="L8" s="343">
        <v>0</v>
      </c>
      <c r="M8" s="341">
        <v>0</v>
      </c>
      <c r="N8" s="344">
        <f t="shared" ref="N8:N17" si="1">SUM(M8*K8)</f>
        <v>0</v>
      </c>
      <c r="O8" s="341">
        <v>0</v>
      </c>
      <c r="P8" s="344">
        <f t="shared" ref="P8:P17" si="2">SUM(O8*L8)</f>
        <v>0</v>
      </c>
      <c r="Q8" s="344">
        <f t="shared" ref="Q8:Q17" si="3">SUM(N8+P8)</f>
        <v>0</v>
      </c>
      <c r="R8" s="341">
        <v>0</v>
      </c>
      <c r="S8" s="341">
        <v>0</v>
      </c>
      <c r="T8" s="344">
        <f t="shared" ref="T8:T17" si="4">SUM(G8+Q8-R8-S8)</f>
        <v>0</v>
      </c>
      <c r="U8" s="344">
        <f t="shared" si="0"/>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1"/>
        <v>0</v>
      </c>
      <c r="O9" s="341">
        <v>0</v>
      </c>
      <c r="P9" s="344">
        <f t="shared" si="2"/>
        <v>0</v>
      </c>
      <c r="Q9" s="344">
        <f t="shared" si="3"/>
        <v>0</v>
      </c>
      <c r="R9" s="341">
        <v>0</v>
      </c>
      <c r="S9" s="341">
        <v>0</v>
      </c>
      <c r="T9" s="344">
        <f t="shared" si="4"/>
        <v>0</v>
      </c>
      <c r="U9" s="344">
        <f t="shared" si="0"/>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1"/>
        <v>0</v>
      </c>
      <c r="O10" s="341">
        <v>0</v>
      </c>
      <c r="P10" s="344">
        <f t="shared" si="2"/>
        <v>0</v>
      </c>
      <c r="Q10" s="344">
        <f t="shared" si="3"/>
        <v>0</v>
      </c>
      <c r="R10" s="341">
        <v>0</v>
      </c>
      <c r="S10" s="341">
        <v>0</v>
      </c>
      <c r="T10" s="344">
        <f t="shared" si="4"/>
        <v>0</v>
      </c>
      <c r="U10" s="344">
        <f t="shared" si="0"/>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1"/>
        <v>0</v>
      </c>
      <c r="O11" s="341">
        <v>0</v>
      </c>
      <c r="P11" s="344">
        <f t="shared" si="2"/>
        <v>0</v>
      </c>
      <c r="Q11" s="344">
        <f t="shared" si="3"/>
        <v>0</v>
      </c>
      <c r="R11" s="341">
        <v>0</v>
      </c>
      <c r="S11" s="341">
        <v>0</v>
      </c>
      <c r="T11" s="344">
        <f t="shared" si="4"/>
        <v>0</v>
      </c>
      <c r="U11" s="344">
        <f t="shared" si="0"/>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1"/>
        <v>0</v>
      </c>
      <c r="O12" s="341">
        <v>0</v>
      </c>
      <c r="P12" s="344">
        <f t="shared" si="2"/>
        <v>0</v>
      </c>
      <c r="Q12" s="344">
        <f t="shared" si="3"/>
        <v>0</v>
      </c>
      <c r="R12" s="341">
        <v>0</v>
      </c>
      <c r="S12" s="341">
        <v>0</v>
      </c>
      <c r="T12" s="344">
        <f t="shared" si="4"/>
        <v>0</v>
      </c>
      <c r="U12" s="344">
        <f t="shared" si="0"/>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1"/>
        <v>0</v>
      </c>
      <c r="O13" s="341">
        <v>0</v>
      </c>
      <c r="P13" s="344">
        <f t="shared" si="2"/>
        <v>0</v>
      </c>
      <c r="Q13" s="344">
        <f t="shared" si="3"/>
        <v>0</v>
      </c>
      <c r="R13" s="341">
        <v>0</v>
      </c>
      <c r="S13" s="341">
        <v>0</v>
      </c>
      <c r="T13" s="344">
        <f t="shared" si="4"/>
        <v>0</v>
      </c>
      <c r="U13" s="344">
        <f t="shared" si="0"/>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1"/>
        <v>0</v>
      </c>
      <c r="O14" s="341">
        <v>0</v>
      </c>
      <c r="P14" s="344">
        <f t="shared" si="2"/>
        <v>0</v>
      </c>
      <c r="Q14" s="344">
        <f t="shared" si="3"/>
        <v>0</v>
      </c>
      <c r="R14" s="341">
        <v>0</v>
      </c>
      <c r="S14" s="341">
        <v>0</v>
      </c>
      <c r="T14" s="344">
        <f t="shared" si="4"/>
        <v>0</v>
      </c>
      <c r="U14" s="344">
        <f t="shared" si="0"/>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1"/>
        <v>0</v>
      </c>
      <c r="O15" s="341">
        <v>0</v>
      </c>
      <c r="P15" s="344">
        <f t="shared" si="2"/>
        <v>0</v>
      </c>
      <c r="Q15" s="344">
        <f t="shared" si="3"/>
        <v>0</v>
      </c>
      <c r="R15" s="341">
        <v>0</v>
      </c>
      <c r="S15" s="341">
        <v>0</v>
      </c>
      <c r="T15" s="344">
        <f t="shared" si="4"/>
        <v>0</v>
      </c>
      <c r="U15" s="344">
        <f t="shared" si="0"/>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1"/>
        <v>0</v>
      </c>
      <c r="O16" s="341">
        <v>0</v>
      </c>
      <c r="P16" s="344">
        <f t="shared" si="2"/>
        <v>0</v>
      </c>
      <c r="Q16" s="344">
        <f t="shared" si="3"/>
        <v>0</v>
      </c>
      <c r="R16" s="341">
        <v>0</v>
      </c>
      <c r="S16" s="341">
        <v>0</v>
      </c>
      <c r="T16" s="344">
        <f t="shared" si="4"/>
        <v>0</v>
      </c>
      <c r="U16" s="344">
        <f t="shared" si="0"/>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1"/>
        <v>0</v>
      </c>
      <c r="O17" s="341">
        <v>0</v>
      </c>
      <c r="P17" s="344">
        <f t="shared" si="2"/>
        <v>0</v>
      </c>
      <c r="Q17" s="344">
        <f t="shared" si="3"/>
        <v>0</v>
      </c>
      <c r="R17" s="341">
        <v>0</v>
      </c>
      <c r="S17" s="341">
        <v>0</v>
      </c>
      <c r="T17" s="344">
        <f t="shared" si="4"/>
        <v>0</v>
      </c>
      <c r="U17" s="344">
        <f t="shared" si="0"/>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PuyN9ugsJ77yRuuqnjAgTMuT3KYyvwSKgJoXuDI+irSZDHtMVO2G3WHv2fmak8Hj6HrDo5zpYezZ3j99ngS4JQ==" saltValue="fPFz259Gs1ihf8BtZKI/XA=="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32675" yWindow="20472"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G22"/>
  <sheetViews>
    <sheetView zoomScale="70" zoomScaleNormal="70" workbookViewId="0">
      <selection activeCell="N1" sqref="N1"/>
    </sheetView>
  </sheetViews>
  <sheetFormatPr baseColWidth="10" defaultRowHeight="15"/>
  <cols>
    <col min="2" max="2" width="30.7109375" customWidth="1"/>
    <col min="3" max="3" width="21.5703125" customWidth="1"/>
    <col min="4" max="5" width="7.85546875" customWidth="1"/>
    <col min="6" max="6" width="6.85546875" customWidth="1"/>
    <col min="8" max="8" width="9.7109375" customWidth="1"/>
    <col min="9" max="9" width="12.28515625" customWidth="1"/>
    <col min="10" max="10" width="12.85546875" customWidth="1"/>
    <col min="11" max="11" width="12.140625" customWidth="1"/>
    <col min="16" max="16" width="8.140625" customWidth="1"/>
    <col min="17" max="17" width="10.28515625" customWidth="1"/>
    <col min="19" max="19" width="13.28515625" customWidth="1"/>
    <col min="20" max="20" width="12.5703125" customWidth="1"/>
    <col min="21" max="21" width="11.85546875" customWidth="1"/>
    <col min="22" max="22" width="11.7109375" customWidth="1"/>
    <col min="23" max="24" width="10.85546875" customWidth="1"/>
    <col min="25" max="25" width="15.7109375" customWidth="1"/>
    <col min="27" max="27" width="24.28515625" customWidth="1"/>
    <col min="28" max="28" width="11.7109375" customWidth="1"/>
  </cols>
  <sheetData>
    <row r="1" spans="1:33" ht="15" customHeight="1">
      <c r="A1" s="124"/>
      <c r="B1" s="124"/>
      <c r="C1" s="453" t="s">
        <v>8</v>
      </c>
      <c r="D1" s="453"/>
      <c r="E1" s="453"/>
      <c r="F1" s="453"/>
      <c r="G1" s="453"/>
      <c r="H1" s="453"/>
      <c r="I1" s="453"/>
      <c r="J1" s="126" t="str">
        <f>RESUMEN!D2</f>
        <v/>
      </c>
      <c r="K1" s="86"/>
      <c r="L1" s="86"/>
      <c r="M1" s="86"/>
      <c r="N1" s="86"/>
      <c r="O1" s="86"/>
      <c r="P1" s="80"/>
      <c r="Q1" s="80"/>
      <c r="R1" s="127"/>
      <c r="S1" s="127"/>
      <c r="T1" s="127"/>
      <c r="U1" s="127"/>
      <c r="V1" s="127"/>
      <c r="W1" s="127"/>
      <c r="X1" s="127"/>
      <c r="Y1" s="80"/>
      <c r="Z1" s="80"/>
      <c r="AA1" s="80"/>
      <c r="AB1" s="80"/>
    </row>
    <row r="2" spans="1:33">
      <c r="A2" s="124"/>
      <c r="B2" s="124"/>
      <c r="C2" s="125"/>
      <c r="D2" s="125"/>
      <c r="E2" s="125"/>
      <c r="F2" s="125"/>
      <c r="G2" s="125"/>
      <c r="H2" s="125"/>
      <c r="I2" s="125"/>
      <c r="J2" s="85"/>
      <c r="K2" s="86"/>
      <c r="L2" s="86"/>
      <c r="M2" s="86"/>
      <c r="N2" s="86"/>
      <c r="O2" s="86"/>
      <c r="P2" s="80"/>
      <c r="Q2" s="80"/>
      <c r="R2" s="127"/>
      <c r="S2" s="127"/>
      <c r="T2" s="127"/>
      <c r="U2" s="127"/>
      <c r="V2" s="127"/>
      <c r="W2" s="127"/>
      <c r="X2" s="127"/>
      <c r="Y2" s="80"/>
      <c r="Z2" s="80"/>
      <c r="AA2" s="80"/>
      <c r="AB2" s="80"/>
    </row>
    <row r="3" spans="1:33" ht="15" customHeight="1">
      <c r="A3" s="128"/>
      <c r="B3" s="454" t="s">
        <v>60</v>
      </c>
      <c r="C3" s="454"/>
      <c r="D3" s="454"/>
      <c r="E3" s="454"/>
      <c r="F3" s="454"/>
      <c r="G3" s="454"/>
      <c r="H3" s="126" t="str">
        <f>RESUMEN!D4</f>
        <v/>
      </c>
      <c r="I3" s="86"/>
      <c r="J3" s="86"/>
      <c r="K3" s="86"/>
      <c r="L3" s="86"/>
      <c r="M3" s="86"/>
      <c r="N3" s="86"/>
      <c r="O3" s="86"/>
      <c r="P3" s="80"/>
      <c r="Q3" s="80"/>
      <c r="R3" s="86"/>
      <c r="S3" s="80"/>
      <c r="T3" s="127"/>
      <c r="U3" s="127"/>
      <c r="V3" s="127"/>
      <c r="W3" s="127"/>
      <c r="X3" s="127"/>
      <c r="Y3" s="127"/>
      <c r="Z3" s="127"/>
      <c r="AA3" s="127"/>
      <c r="AB3" s="127"/>
    </row>
    <row r="4" spans="1:33" ht="22.5" customHeight="1">
      <c r="A4" s="124"/>
      <c r="B4" s="454" t="s">
        <v>61</v>
      </c>
      <c r="C4" s="454"/>
      <c r="D4" s="454"/>
      <c r="E4" s="454"/>
      <c r="F4" s="454"/>
      <c r="G4" s="454"/>
      <c r="H4" s="126" t="str">
        <f>RESUMEN!D5</f>
        <v/>
      </c>
      <c r="I4" s="86"/>
      <c r="J4" s="86"/>
      <c r="K4" s="86"/>
      <c r="L4" s="86"/>
      <c r="M4" s="86"/>
      <c r="N4" s="86"/>
      <c r="O4" s="86"/>
      <c r="P4" s="80"/>
      <c r="Q4" s="80"/>
      <c r="R4" s="86"/>
      <c r="S4" s="80"/>
      <c r="T4" s="127"/>
      <c r="U4" s="127"/>
      <c r="V4" s="127"/>
      <c r="W4" s="127"/>
      <c r="X4" s="127"/>
      <c r="Y4" s="127"/>
      <c r="Z4" s="127"/>
      <c r="AA4" s="127"/>
      <c r="AB4" s="127"/>
    </row>
    <row r="5" spans="1:33" ht="67.5" customHeight="1">
      <c r="A5" s="456" t="s">
        <v>41</v>
      </c>
      <c r="B5" s="455" t="s">
        <v>98</v>
      </c>
      <c r="C5" s="455" t="s">
        <v>99</v>
      </c>
      <c r="D5" s="455" t="s">
        <v>65</v>
      </c>
      <c r="E5" s="455"/>
      <c r="F5" s="457" t="s">
        <v>13</v>
      </c>
      <c r="G5" s="455" t="s">
        <v>100</v>
      </c>
      <c r="H5" s="455" t="s">
        <v>117</v>
      </c>
      <c r="I5" s="455" t="s">
        <v>102</v>
      </c>
      <c r="J5" s="455" t="s">
        <v>103</v>
      </c>
      <c r="K5" s="455" t="s">
        <v>104</v>
      </c>
      <c r="L5" s="455" t="s">
        <v>105</v>
      </c>
      <c r="M5" s="455" t="s">
        <v>106</v>
      </c>
      <c r="N5" s="455" t="s">
        <v>107</v>
      </c>
      <c r="O5" s="455" t="s">
        <v>108</v>
      </c>
      <c r="P5" s="455" t="s">
        <v>109</v>
      </c>
      <c r="Q5" s="455" t="s">
        <v>110</v>
      </c>
      <c r="R5" s="455" t="s">
        <v>84</v>
      </c>
      <c r="S5" s="455" t="s">
        <v>85</v>
      </c>
      <c r="T5" s="455" t="s">
        <v>111</v>
      </c>
      <c r="U5" s="455" t="s">
        <v>112</v>
      </c>
      <c r="V5" s="455" t="s">
        <v>113</v>
      </c>
      <c r="W5" s="455" t="s">
        <v>114</v>
      </c>
      <c r="X5" s="455" t="s">
        <v>91</v>
      </c>
      <c r="Y5" s="455" t="s">
        <v>92</v>
      </c>
      <c r="Z5" s="455" t="s">
        <v>93</v>
      </c>
      <c r="AA5" s="455" t="s">
        <v>94</v>
      </c>
      <c r="AB5" s="455" t="s">
        <v>45</v>
      </c>
    </row>
    <row r="6" spans="1:33">
      <c r="A6" s="456"/>
      <c r="B6" s="455"/>
      <c r="C6" s="455"/>
      <c r="D6" s="129" t="s">
        <v>115</v>
      </c>
      <c r="E6" s="129" t="s">
        <v>116</v>
      </c>
      <c r="F6" s="457"/>
      <c r="G6" s="455"/>
      <c r="H6" s="455"/>
      <c r="I6" s="455"/>
      <c r="J6" s="455"/>
      <c r="K6" s="455"/>
      <c r="L6" s="455"/>
      <c r="M6" s="455"/>
      <c r="N6" s="455"/>
      <c r="O6" s="455"/>
      <c r="P6" s="455"/>
      <c r="Q6" s="455"/>
      <c r="R6" s="455"/>
      <c r="S6" s="455"/>
      <c r="T6" s="455"/>
      <c r="U6" s="455"/>
      <c r="V6" s="455"/>
      <c r="W6" s="455"/>
      <c r="X6" s="455"/>
      <c r="Y6" s="455"/>
      <c r="Z6" s="455"/>
      <c r="AA6" s="455"/>
      <c r="AB6" s="455"/>
      <c r="AG6" s="113" t="s">
        <v>95</v>
      </c>
    </row>
    <row r="7" spans="1:33" s="350" customFormat="1" ht="20.100000000000001" customHeight="1">
      <c r="A7" s="336" t="str">
        <f>IF(RESUMEN!H9="","",RESUMEN!H9)</f>
        <v/>
      </c>
      <c r="B7" s="337" t="str">
        <f>IF(RESUMEN!I9="","",RESUMEN!I9)</f>
        <v/>
      </c>
      <c r="C7" s="338" t="str">
        <f>IF(RESUMEN!J9="","",RESUMEN!J9)</f>
        <v/>
      </c>
      <c r="D7" s="339"/>
      <c r="E7" s="339"/>
      <c r="F7" s="340"/>
      <c r="G7" s="341">
        <v>0</v>
      </c>
      <c r="H7" s="341">
        <v>0</v>
      </c>
      <c r="I7" s="341">
        <v>0</v>
      </c>
      <c r="J7" s="342"/>
      <c r="K7" s="343">
        <v>0</v>
      </c>
      <c r="L7" s="343">
        <v>0</v>
      </c>
      <c r="M7" s="341">
        <v>0</v>
      </c>
      <c r="N7" s="344">
        <f>SUM(M7*K7)</f>
        <v>0</v>
      </c>
      <c r="O7" s="341">
        <v>0</v>
      </c>
      <c r="P7" s="344">
        <f>SUM(O7*L7)</f>
        <v>0</v>
      </c>
      <c r="Q7" s="344">
        <f>SUM(N7+P7)</f>
        <v>0</v>
      </c>
      <c r="R7" s="341">
        <v>0</v>
      </c>
      <c r="S7" s="341">
        <v>0</v>
      </c>
      <c r="T7" s="344">
        <f>SUM(G7+Q7-R7-S7)</f>
        <v>0</v>
      </c>
      <c r="U7" s="344">
        <f>SUM(G7-H7-I7+N7-R7)</f>
        <v>0</v>
      </c>
      <c r="V7" s="345">
        <v>0</v>
      </c>
      <c r="W7" s="344">
        <f>SUM(U7*V7)</f>
        <v>0</v>
      </c>
      <c r="X7" s="341">
        <v>0</v>
      </c>
      <c r="Y7" s="346"/>
      <c r="Z7" s="347"/>
      <c r="AA7" s="348"/>
      <c r="AB7" s="349">
        <f>SUM(T7-U7)*V7</f>
        <v>0</v>
      </c>
      <c r="AG7" s="351" t="s">
        <v>96</v>
      </c>
    </row>
    <row r="8" spans="1:33" s="350" customFormat="1" ht="20.100000000000001" customHeight="1">
      <c r="A8" s="336" t="str">
        <f>IF(RESUMEN!H10="","",RESUMEN!H10)</f>
        <v/>
      </c>
      <c r="B8" s="352" t="str">
        <f>IF(RESUMEN!I10="","",RESUMEN!I10)</f>
        <v/>
      </c>
      <c r="C8" s="336" t="str">
        <f>IF(RESUMEN!J10="","",RESUMEN!J10)</f>
        <v/>
      </c>
      <c r="D8" s="339"/>
      <c r="E8" s="339"/>
      <c r="F8" s="340"/>
      <c r="G8" s="341">
        <v>0</v>
      </c>
      <c r="H8" s="341">
        <v>0</v>
      </c>
      <c r="I8" s="341">
        <v>0</v>
      </c>
      <c r="J8" s="342"/>
      <c r="K8" s="343">
        <v>0</v>
      </c>
      <c r="L8" s="343">
        <v>0</v>
      </c>
      <c r="M8" s="341">
        <v>0</v>
      </c>
      <c r="N8" s="344">
        <f t="shared" ref="N8:N17" si="0">SUM(M8*K8)</f>
        <v>0</v>
      </c>
      <c r="O8" s="341">
        <v>0</v>
      </c>
      <c r="P8" s="344">
        <f t="shared" ref="P8:P17" si="1">SUM(O8*L8)</f>
        <v>0</v>
      </c>
      <c r="Q8" s="344">
        <f t="shared" ref="Q8:Q17" si="2">SUM(N8+P8)</f>
        <v>0</v>
      </c>
      <c r="R8" s="341">
        <v>0</v>
      </c>
      <c r="S8" s="341">
        <v>0</v>
      </c>
      <c r="T8" s="344">
        <f t="shared" ref="T8:T17" si="3">SUM(G8+Q8-R8-S8)</f>
        <v>0</v>
      </c>
      <c r="U8" s="344">
        <f t="shared" ref="U8:U17" si="4">SUM(G8-H8-I8+N8-R8)</f>
        <v>0</v>
      </c>
      <c r="V8" s="345">
        <v>0</v>
      </c>
      <c r="W8" s="344">
        <f t="shared" ref="W8:W17" si="5">SUM(U8*V8)</f>
        <v>0</v>
      </c>
      <c r="X8" s="341">
        <v>0</v>
      </c>
      <c r="Y8" s="346"/>
      <c r="Z8" s="347"/>
      <c r="AA8" s="348"/>
      <c r="AB8" s="349">
        <f t="shared" ref="AB8:AB17" si="6">SUM(T8-U8)*V8</f>
        <v>0</v>
      </c>
      <c r="AG8" s="351" t="s">
        <v>97</v>
      </c>
    </row>
    <row r="9" spans="1:33" s="350" customFormat="1" ht="20.100000000000001" customHeight="1">
      <c r="A9" s="336" t="str">
        <f>IF(RESUMEN!H11="","",RESUMEN!H11)</f>
        <v/>
      </c>
      <c r="B9" s="352" t="str">
        <f>IF(RESUMEN!I11="","",RESUMEN!I11)</f>
        <v/>
      </c>
      <c r="C9" s="336" t="str">
        <f>IF(RESUMEN!J11="","",RESUMEN!J11)</f>
        <v/>
      </c>
      <c r="D9" s="339"/>
      <c r="E9" s="339"/>
      <c r="F9" s="340"/>
      <c r="G9" s="341">
        <v>0</v>
      </c>
      <c r="H9" s="341">
        <v>0</v>
      </c>
      <c r="I9" s="341">
        <v>0</v>
      </c>
      <c r="J9" s="342"/>
      <c r="K9" s="343">
        <v>0</v>
      </c>
      <c r="L9" s="343">
        <v>0</v>
      </c>
      <c r="M9" s="341">
        <v>0</v>
      </c>
      <c r="N9" s="344">
        <f t="shared" si="0"/>
        <v>0</v>
      </c>
      <c r="O9" s="341">
        <v>0</v>
      </c>
      <c r="P9" s="344">
        <f t="shared" si="1"/>
        <v>0</v>
      </c>
      <c r="Q9" s="344">
        <f t="shared" si="2"/>
        <v>0</v>
      </c>
      <c r="R9" s="341">
        <v>0</v>
      </c>
      <c r="S9" s="341">
        <v>0</v>
      </c>
      <c r="T9" s="344">
        <f t="shared" si="3"/>
        <v>0</v>
      </c>
      <c r="U9" s="344">
        <f t="shared" si="4"/>
        <v>0</v>
      </c>
      <c r="V9" s="345">
        <v>0</v>
      </c>
      <c r="W9" s="344">
        <f t="shared" si="5"/>
        <v>0</v>
      </c>
      <c r="X9" s="341">
        <v>0</v>
      </c>
      <c r="Y9" s="346"/>
      <c r="Z9" s="347"/>
      <c r="AA9" s="348"/>
      <c r="AB9" s="349">
        <f t="shared" si="6"/>
        <v>0</v>
      </c>
    </row>
    <row r="10" spans="1:33" s="350" customFormat="1" ht="20.100000000000001" customHeight="1">
      <c r="A10" s="336" t="str">
        <f>IF(RESUMEN!H12="","",RESUMEN!H12)</f>
        <v/>
      </c>
      <c r="B10" s="352" t="str">
        <f>IF(RESUMEN!I12="","",RESUMEN!I12)</f>
        <v/>
      </c>
      <c r="C10" s="353" t="str">
        <f>IF(RESUMEN!J12="","",RESUMEN!J12)</f>
        <v/>
      </c>
      <c r="D10" s="339"/>
      <c r="E10" s="339"/>
      <c r="F10" s="340"/>
      <c r="G10" s="341">
        <v>0</v>
      </c>
      <c r="H10" s="341">
        <v>0</v>
      </c>
      <c r="I10" s="341">
        <v>0</v>
      </c>
      <c r="J10" s="342"/>
      <c r="K10" s="343">
        <v>0</v>
      </c>
      <c r="L10" s="343">
        <v>0</v>
      </c>
      <c r="M10" s="341">
        <v>0</v>
      </c>
      <c r="N10" s="344">
        <f t="shared" si="0"/>
        <v>0</v>
      </c>
      <c r="O10" s="341">
        <v>0</v>
      </c>
      <c r="P10" s="344">
        <f t="shared" si="1"/>
        <v>0</v>
      </c>
      <c r="Q10" s="344">
        <f t="shared" si="2"/>
        <v>0</v>
      </c>
      <c r="R10" s="341">
        <v>0</v>
      </c>
      <c r="S10" s="341">
        <v>0</v>
      </c>
      <c r="T10" s="344">
        <f t="shared" si="3"/>
        <v>0</v>
      </c>
      <c r="U10" s="344">
        <f t="shared" si="4"/>
        <v>0</v>
      </c>
      <c r="V10" s="345">
        <v>0</v>
      </c>
      <c r="W10" s="344">
        <f t="shared" si="5"/>
        <v>0</v>
      </c>
      <c r="X10" s="341">
        <v>0</v>
      </c>
      <c r="Y10" s="346"/>
      <c r="Z10" s="347"/>
      <c r="AA10" s="348"/>
      <c r="AB10" s="349">
        <f t="shared" si="6"/>
        <v>0</v>
      </c>
    </row>
    <row r="11" spans="1:33" s="350" customFormat="1" ht="20.100000000000001" customHeight="1">
      <c r="A11" s="336" t="str">
        <f>IF(RESUMEN!H13="","",RESUMEN!H13)</f>
        <v/>
      </c>
      <c r="B11" s="352" t="str">
        <f>IF(RESUMEN!I13="","",RESUMEN!I13)</f>
        <v/>
      </c>
      <c r="C11" s="336" t="str">
        <f>IF(RESUMEN!J13="","",RESUMEN!J13)</f>
        <v/>
      </c>
      <c r="D11" s="339"/>
      <c r="E11" s="339"/>
      <c r="F11" s="340"/>
      <c r="G11" s="341">
        <v>0</v>
      </c>
      <c r="H11" s="341">
        <v>0</v>
      </c>
      <c r="I11" s="341">
        <v>0</v>
      </c>
      <c r="J11" s="342"/>
      <c r="K11" s="343">
        <v>0</v>
      </c>
      <c r="L11" s="343">
        <v>0</v>
      </c>
      <c r="M11" s="341">
        <v>0</v>
      </c>
      <c r="N11" s="344">
        <f t="shared" si="0"/>
        <v>0</v>
      </c>
      <c r="O11" s="341">
        <v>0</v>
      </c>
      <c r="P11" s="344">
        <f t="shared" si="1"/>
        <v>0</v>
      </c>
      <c r="Q11" s="344">
        <f t="shared" si="2"/>
        <v>0</v>
      </c>
      <c r="R11" s="341">
        <v>0</v>
      </c>
      <c r="S11" s="341">
        <v>0</v>
      </c>
      <c r="T11" s="344">
        <f t="shared" si="3"/>
        <v>0</v>
      </c>
      <c r="U11" s="344">
        <f t="shared" si="4"/>
        <v>0</v>
      </c>
      <c r="V11" s="345">
        <v>0</v>
      </c>
      <c r="W11" s="344">
        <f t="shared" si="5"/>
        <v>0</v>
      </c>
      <c r="X11" s="341">
        <v>0</v>
      </c>
      <c r="Y11" s="346"/>
      <c r="Z11" s="354"/>
      <c r="AA11" s="348"/>
      <c r="AB11" s="349">
        <f t="shared" si="6"/>
        <v>0</v>
      </c>
    </row>
    <row r="12" spans="1:33" s="350" customFormat="1" ht="20.100000000000001" customHeight="1">
      <c r="A12" s="336" t="str">
        <f>IF(RESUMEN!H14="","",RESUMEN!H14)</f>
        <v/>
      </c>
      <c r="B12" s="352" t="str">
        <f>IF(RESUMEN!I14="","",RESUMEN!I14)</f>
        <v/>
      </c>
      <c r="C12" s="336" t="str">
        <f>IF(RESUMEN!J14="","",RESUMEN!J14)</f>
        <v/>
      </c>
      <c r="D12" s="339"/>
      <c r="E12" s="339"/>
      <c r="F12" s="340"/>
      <c r="G12" s="341">
        <v>0</v>
      </c>
      <c r="H12" s="341">
        <v>0</v>
      </c>
      <c r="I12" s="341">
        <v>0</v>
      </c>
      <c r="J12" s="342"/>
      <c r="K12" s="343">
        <v>0</v>
      </c>
      <c r="L12" s="343">
        <v>0</v>
      </c>
      <c r="M12" s="341">
        <v>0</v>
      </c>
      <c r="N12" s="344">
        <f t="shared" si="0"/>
        <v>0</v>
      </c>
      <c r="O12" s="341">
        <v>0</v>
      </c>
      <c r="P12" s="344">
        <f t="shared" si="1"/>
        <v>0</v>
      </c>
      <c r="Q12" s="344">
        <f t="shared" si="2"/>
        <v>0</v>
      </c>
      <c r="R12" s="341">
        <v>0</v>
      </c>
      <c r="S12" s="341">
        <v>0</v>
      </c>
      <c r="T12" s="344">
        <f t="shared" si="3"/>
        <v>0</v>
      </c>
      <c r="U12" s="344">
        <f t="shared" si="4"/>
        <v>0</v>
      </c>
      <c r="V12" s="345">
        <v>0</v>
      </c>
      <c r="W12" s="344">
        <f t="shared" si="5"/>
        <v>0</v>
      </c>
      <c r="X12" s="341">
        <v>0</v>
      </c>
      <c r="Y12" s="346"/>
      <c r="Z12" s="347"/>
      <c r="AA12" s="348"/>
      <c r="AB12" s="349">
        <f t="shared" si="6"/>
        <v>0</v>
      </c>
    </row>
    <row r="13" spans="1:33" s="350" customFormat="1" ht="20.100000000000001" customHeight="1">
      <c r="A13" s="336" t="str">
        <f>IF(RESUMEN!H15="","",RESUMEN!H15)</f>
        <v/>
      </c>
      <c r="B13" s="352" t="str">
        <f>IF(RESUMEN!I15="","",RESUMEN!I15)</f>
        <v/>
      </c>
      <c r="C13" s="336" t="str">
        <f>IF(RESUMEN!J15="","",RESUMEN!J15)</f>
        <v/>
      </c>
      <c r="D13" s="339"/>
      <c r="E13" s="339"/>
      <c r="F13" s="340"/>
      <c r="G13" s="341">
        <v>0</v>
      </c>
      <c r="H13" s="341">
        <v>0</v>
      </c>
      <c r="I13" s="341">
        <v>0</v>
      </c>
      <c r="J13" s="342"/>
      <c r="K13" s="343">
        <v>0</v>
      </c>
      <c r="L13" s="343">
        <v>0</v>
      </c>
      <c r="M13" s="341">
        <v>0</v>
      </c>
      <c r="N13" s="344">
        <f t="shared" si="0"/>
        <v>0</v>
      </c>
      <c r="O13" s="341">
        <v>0</v>
      </c>
      <c r="P13" s="344">
        <f t="shared" si="1"/>
        <v>0</v>
      </c>
      <c r="Q13" s="344">
        <f t="shared" si="2"/>
        <v>0</v>
      </c>
      <c r="R13" s="341">
        <v>0</v>
      </c>
      <c r="S13" s="341">
        <v>0</v>
      </c>
      <c r="T13" s="344">
        <f t="shared" si="3"/>
        <v>0</v>
      </c>
      <c r="U13" s="344">
        <f t="shared" si="4"/>
        <v>0</v>
      </c>
      <c r="V13" s="345">
        <v>0</v>
      </c>
      <c r="W13" s="344">
        <f t="shared" si="5"/>
        <v>0</v>
      </c>
      <c r="X13" s="341">
        <v>0</v>
      </c>
      <c r="Y13" s="346"/>
      <c r="Z13" s="347"/>
      <c r="AA13" s="348"/>
      <c r="AB13" s="349">
        <f t="shared" si="6"/>
        <v>0</v>
      </c>
    </row>
    <row r="14" spans="1:33" s="350" customFormat="1" ht="20.100000000000001" customHeight="1">
      <c r="A14" s="336" t="str">
        <f>IF(RESUMEN!H16="","",RESUMEN!H16)</f>
        <v/>
      </c>
      <c r="B14" s="352" t="str">
        <f>IF(RESUMEN!I16="","",RESUMEN!I16)</f>
        <v/>
      </c>
      <c r="C14" s="336" t="str">
        <f>IF(RESUMEN!J16="","",RESUMEN!J16)</f>
        <v/>
      </c>
      <c r="D14" s="339"/>
      <c r="E14" s="339"/>
      <c r="F14" s="340"/>
      <c r="G14" s="341">
        <v>0</v>
      </c>
      <c r="H14" s="341">
        <v>0</v>
      </c>
      <c r="I14" s="341">
        <v>0</v>
      </c>
      <c r="J14" s="342"/>
      <c r="K14" s="343">
        <v>0</v>
      </c>
      <c r="L14" s="343">
        <v>0</v>
      </c>
      <c r="M14" s="341">
        <v>0</v>
      </c>
      <c r="N14" s="344">
        <f t="shared" si="0"/>
        <v>0</v>
      </c>
      <c r="O14" s="341">
        <v>0</v>
      </c>
      <c r="P14" s="344">
        <f t="shared" si="1"/>
        <v>0</v>
      </c>
      <c r="Q14" s="344">
        <f t="shared" si="2"/>
        <v>0</v>
      </c>
      <c r="R14" s="341">
        <v>0</v>
      </c>
      <c r="S14" s="341">
        <v>0</v>
      </c>
      <c r="T14" s="344">
        <f t="shared" si="3"/>
        <v>0</v>
      </c>
      <c r="U14" s="344">
        <f t="shared" si="4"/>
        <v>0</v>
      </c>
      <c r="V14" s="345">
        <v>0</v>
      </c>
      <c r="W14" s="344">
        <f t="shared" si="5"/>
        <v>0</v>
      </c>
      <c r="X14" s="341">
        <v>0</v>
      </c>
      <c r="Y14" s="346"/>
      <c r="Z14" s="347"/>
      <c r="AA14" s="348"/>
      <c r="AB14" s="349">
        <f t="shared" si="6"/>
        <v>0</v>
      </c>
    </row>
    <row r="15" spans="1:33" s="350" customFormat="1" ht="20.100000000000001" customHeight="1">
      <c r="A15" s="336" t="str">
        <f>IF(RESUMEN!H17="","",RESUMEN!H17)</f>
        <v/>
      </c>
      <c r="B15" s="352" t="str">
        <f>IF(RESUMEN!I17="","",RESUMEN!I17)</f>
        <v/>
      </c>
      <c r="C15" s="336" t="str">
        <f>IF(RESUMEN!J17="","",RESUMEN!J17)</f>
        <v/>
      </c>
      <c r="D15" s="339"/>
      <c r="E15" s="339"/>
      <c r="F15" s="340"/>
      <c r="G15" s="341">
        <v>0</v>
      </c>
      <c r="H15" s="341">
        <v>0</v>
      </c>
      <c r="I15" s="341">
        <v>0</v>
      </c>
      <c r="J15" s="342"/>
      <c r="K15" s="343">
        <v>0</v>
      </c>
      <c r="L15" s="343">
        <v>0</v>
      </c>
      <c r="M15" s="341">
        <v>0</v>
      </c>
      <c r="N15" s="344">
        <f t="shared" si="0"/>
        <v>0</v>
      </c>
      <c r="O15" s="341">
        <v>0</v>
      </c>
      <c r="P15" s="344">
        <f t="shared" si="1"/>
        <v>0</v>
      </c>
      <c r="Q15" s="344">
        <f t="shared" si="2"/>
        <v>0</v>
      </c>
      <c r="R15" s="341">
        <v>0</v>
      </c>
      <c r="S15" s="341">
        <v>0</v>
      </c>
      <c r="T15" s="344">
        <f t="shared" si="3"/>
        <v>0</v>
      </c>
      <c r="U15" s="344">
        <f t="shared" si="4"/>
        <v>0</v>
      </c>
      <c r="V15" s="345">
        <v>0</v>
      </c>
      <c r="W15" s="344">
        <f t="shared" si="5"/>
        <v>0</v>
      </c>
      <c r="X15" s="341">
        <v>0</v>
      </c>
      <c r="Y15" s="346"/>
      <c r="Z15" s="347"/>
      <c r="AA15" s="348"/>
      <c r="AB15" s="349">
        <f t="shared" si="6"/>
        <v>0</v>
      </c>
    </row>
    <row r="16" spans="1:33" s="350" customFormat="1" ht="20.100000000000001" customHeight="1">
      <c r="A16" s="336" t="str">
        <f>IF(RESUMEN!H18="","",RESUMEN!H18)</f>
        <v/>
      </c>
      <c r="B16" s="352" t="str">
        <f>IF(RESUMEN!I18="","",RESUMEN!I18)</f>
        <v/>
      </c>
      <c r="C16" s="336" t="str">
        <f>IF(RESUMEN!J18="","",RESUMEN!J18)</f>
        <v/>
      </c>
      <c r="D16" s="339"/>
      <c r="E16" s="339"/>
      <c r="F16" s="340"/>
      <c r="G16" s="341">
        <v>0</v>
      </c>
      <c r="H16" s="341">
        <v>0</v>
      </c>
      <c r="I16" s="341">
        <v>0</v>
      </c>
      <c r="J16" s="342"/>
      <c r="K16" s="343">
        <v>0</v>
      </c>
      <c r="L16" s="343">
        <v>0</v>
      </c>
      <c r="M16" s="341">
        <v>0</v>
      </c>
      <c r="N16" s="344">
        <f t="shared" si="0"/>
        <v>0</v>
      </c>
      <c r="O16" s="341">
        <v>0</v>
      </c>
      <c r="P16" s="344">
        <f t="shared" si="1"/>
        <v>0</v>
      </c>
      <c r="Q16" s="344">
        <f t="shared" si="2"/>
        <v>0</v>
      </c>
      <c r="R16" s="341">
        <v>0</v>
      </c>
      <c r="S16" s="341">
        <v>0</v>
      </c>
      <c r="T16" s="344">
        <f t="shared" si="3"/>
        <v>0</v>
      </c>
      <c r="U16" s="344">
        <f t="shared" si="4"/>
        <v>0</v>
      </c>
      <c r="V16" s="345">
        <v>0</v>
      </c>
      <c r="W16" s="344">
        <f t="shared" si="5"/>
        <v>0</v>
      </c>
      <c r="X16" s="341">
        <v>0</v>
      </c>
      <c r="Y16" s="346"/>
      <c r="Z16" s="347"/>
      <c r="AA16" s="348"/>
      <c r="AB16" s="349">
        <f t="shared" si="6"/>
        <v>0</v>
      </c>
    </row>
    <row r="17" spans="1:28" s="350" customFormat="1" ht="20.100000000000001" customHeight="1">
      <c r="A17" s="336" t="str">
        <f>IF(RESUMEN!H19="","",RESUMEN!H19)</f>
        <v/>
      </c>
      <c r="B17" s="352" t="str">
        <f>IF(RESUMEN!I19="","",RESUMEN!I19)</f>
        <v/>
      </c>
      <c r="C17" s="336" t="str">
        <f>IF(RESUMEN!J19="","",RESUMEN!J19)</f>
        <v/>
      </c>
      <c r="D17" s="339"/>
      <c r="E17" s="339"/>
      <c r="F17" s="340"/>
      <c r="G17" s="341">
        <v>0</v>
      </c>
      <c r="H17" s="341">
        <v>0</v>
      </c>
      <c r="I17" s="341">
        <v>0</v>
      </c>
      <c r="J17" s="342"/>
      <c r="K17" s="343">
        <v>0</v>
      </c>
      <c r="L17" s="343">
        <v>0</v>
      </c>
      <c r="M17" s="341">
        <v>0</v>
      </c>
      <c r="N17" s="344">
        <f t="shared" si="0"/>
        <v>0</v>
      </c>
      <c r="O17" s="341">
        <v>0</v>
      </c>
      <c r="P17" s="344">
        <f t="shared" si="1"/>
        <v>0</v>
      </c>
      <c r="Q17" s="344">
        <f t="shared" si="2"/>
        <v>0</v>
      </c>
      <c r="R17" s="341">
        <v>0</v>
      </c>
      <c r="S17" s="341">
        <v>0</v>
      </c>
      <c r="T17" s="344">
        <f t="shared" si="3"/>
        <v>0</v>
      </c>
      <c r="U17" s="344">
        <f t="shared" si="4"/>
        <v>0</v>
      </c>
      <c r="V17" s="345">
        <v>0</v>
      </c>
      <c r="W17" s="344">
        <f t="shared" si="5"/>
        <v>0</v>
      </c>
      <c r="X17" s="341">
        <v>0</v>
      </c>
      <c r="Y17" s="346"/>
      <c r="Z17" s="354"/>
      <c r="AA17" s="348"/>
      <c r="AB17" s="349">
        <f t="shared" si="6"/>
        <v>0</v>
      </c>
    </row>
    <row r="18" spans="1:28" s="350" customFormat="1" ht="20.100000000000001" customHeight="1">
      <c r="A18" s="355"/>
      <c r="B18" s="356"/>
      <c r="C18" s="356"/>
      <c r="D18" s="356"/>
      <c r="E18" s="356"/>
      <c r="F18" s="356"/>
      <c r="G18" s="157">
        <f>SUM(G7:G17)</f>
        <v>0</v>
      </c>
      <c r="H18" s="157">
        <f>SUM(H7:H17)</f>
        <v>0</v>
      </c>
      <c r="I18" s="157">
        <f>SUM(I7:I17)</f>
        <v>0</v>
      </c>
      <c r="J18" s="357"/>
      <c r="K18" s="357"/>
      <c r="L18" s="357"/>
      <c r="M18" s="358"/>
      <c r="N18" s="157">
        <f>SUM(N7:N17)</f>
        <v>0</v>
      </c>
      <c r="O18" s="358"/>
      <c r="P18" s="157">
        <f t="shared" ref="P18:U18" si="7">SUM(P7:P17)</f>
        <v>0</v>
      </c>
      <c r="Q18" s="157">
        <f t="shared" si="7"/>
        <v>0</v>
      </c>
      <c r="R18" s="157">
        <f t="shared" si="7"/>
        <v>0</v>
      </c>
      <c r="S18" s="157">
        <f t="shared" si="7"/>
        <v>0</v>
      </c>
      <c r="T18" s="157">
        <f t="shared" si="7"/>
        <v>0</v>
      </c>
      <c r="U18" s="157">
        <f t="shared" si="7"/>
        <v>0</v>
      </c>
      <c r="V18" s="359">
        <v>0</v>
      </c>
      <c r="W18" s="157">
        <f>SUM(W7:W17)</f>
        <v>0</v>
      </c>
      <c r="X18" s="360">
        <v>0</v>
      </c>
      <c r="Y18" s="361"/>
      <c r="Z18" s="361"/>
      <c r="AA18" s="361"/>
      <c r="AB18" s="362">
        <f>SUM(AB7:AB17)</f>
        <v>0</v>
      </c>
    </row>
    <row r="19" spans="1:28" s="350" customFormat="1" ht="12">
      <c r="C19" s="363" t="s">
        <v>230</v>
      </c>
      <c r="D19" s="364"/>
      <c r="E19" s="364"/>
      <c r="F19" s="364"/>
      <c r="G19" s="365">
        <f>(G7*V7+G8*V8+G9*V9+G10*V10+G11*V11+G12*V12+G13*V13+G14*V14+G15*V15+G16*V16+G17*V17)</f>
        <v>0</v>
      </c>
      <c r="H19" s="365">
        <f>(H7*V7+H8*V8+H9*V9+H10*V10+H11*V11+H12*V12+H13*V13+H14*V14+H15*V15+H16*V16+H17*V17)</f>
        <v>0</v>
      </c>
      <c r="I19" s="365">
        <f>(I7*V7+I8*V8+I9*V9+I10*V10+I11*V11+I12*V12+I13*V13+I14*V14+I15*V15+I16*V16+I17*V17)</f>
        <v>0</v>
      </c>
      <c r="J19" s="364"/>
      <c r="K19" s="364"/>
      <c r="L19" s="364"/>
      <c r="M19" s="364"/>
      <c r="N19" s="365">
        <f>(N7*V7+N8*V8+N9*V9+N10*V10+N11*V11+N12*V12+N13*V13+N14*V14+N15*V15+N16*V16+N17*V17)</f>
        <v>0</v>
      </c>
      <c r="O19" s="364"/>
      <c r="P19" s="365">
        <f>(P7*V7+P8*V8+P9*V9+P10*V10+P11*V11+P12*V12+P13*V13+P14*V14+P15*V15+P16*V16+P17*V17)</f>
        <v>0</v>
      </c>
      <c r="Q19" s="365">
        <f>(Q7*V7+Q8*V8+Q9*V9+Q10*V10+Q11*V11+Q12*V12+Q13*V13+Q14*V14+Q15*V15+Q16*V16+Q17*V17)</f>
        <v>0</v>
      </c>
      <c r="R19" s="365">
        <f>(R7*V7+R8*V8+R9*V9+R10*V10+R11*V11+R12*V12+R13*V13+R14*V14+R15*V15+R16*V16+R17*V17)</f>
        <v>0</v>
      </c>
      <c r="S19" s="365">
        <f>(S7*V7+S8*V8+S9*V9+S10*V10+S11*V11+S12*V12+S13*V13+S14*V14+S15*V15+S16*V16+S17*V17)</f>
        <v>0</v>
      </c>
      <c r="T19" s="365">
        <f>(T7*V7+T8*V8+T9*V9+T10*V10+T11*V11+T12*V12+T13*V13+T14*V14+T15*V15+T16*V16+T17*V17)</f>
        <v>0</v>
      </c>
      <c r="U19" s="365">
        <f>(U7*V7+U8*V8+U9*V9+U10*V10+U11*V11+U12*V12+U13*V13+U14*V14+U15*V15+U16*V16+U17*V17)</f>
        <v>0</v>
      </c>
      <c r="V19" s="364"/>
      <c r="W19" s="364"/>
      <c r="X19" s="366"/>
    </row>
    <row r="22" spans="1:28">
      <c r="I22" s="154"/>
      <c r="J22" s="113"/>
      <c r="K22" s="113"/>
      <c r="L22" s="113"/>
      <c r="M22" s="113"/>
      <c r="N22" s="154"/>
      <c r="O22" s="154"/>
      <c r="V22" s="155"/>
    </row>
  </sheetData>
  <sheetProtection algorithmName="SHA-512" hashValue="+fVxkrxeTuR3qa1aAiWgovTWYiBYcX24PrVcQ8ZCK8e+EeQsBGimIvDfymPlSaX/hkmOSZSVDvK3FjbakHXlYA==" saltValue="0czVJt15YFZAdeRvoRroZA==" spinCount="100000" sheet="1" objects="1" scenarios="1"/>
  <mergeCells count="30">
    <mergeCell ref="AA5:AA6"/>
    <mergeCell ref="AB5:AB6"/>
    <mergeCell ref="U5:U6"/>
    <mergeCell ref="V5:V6"/>
    <mergeCell ref="W5:W6"/>
    <mergeCell ref="X5:X6"/>
    <mergeCell ref="Y5:Y6"/>
    <mergeCell ref="Z5:Z6"/>
    <mergeCell ref="R5:R6"/>
    <mergeCell ref="S5:S6"/>
    <mergeCell ref="T5:T6"/>
    <mergeCell ref="M5:M6"/>
    <mergeCell ref="N5:N6"/>
    <mergeCell ref="O5:O6"/>
    <mergeCell ref="P5:P6"/>
    <mergeCell ref="Q5:Q6"/>
    <mergeCell ref="J5:J6"/>
    <mergeCell ref="K5:K6"/>
    <mergeCell ref="L5:L6"/>
    <mergeCell ref="A5:A6"/>
    <mergeCell ref="B5:B6"/>
    <mergeCell ref="C5:C6"/>
    <mergeCell ref="D5:E5"/>
    <mergeCell ref="F5:F6"/>
    <mergeCell ref="C1:I1"/>
    <mergeCell ref="B3:G3"/>
    <mergeCell ref="B4:G4"/>
    <mergeCell ref="H5:H6"/>
    <mergeCell ref="G5:G6"/>
    <mergeCell ref="I5:I6"/>
  </mergeCells>
  <phoneticPr fontId="34" type="noConversion"/>
  <dataValidations xWindow="32720" yWindow="18972" count="1">
    <dataValidation type="list" allowBlank="1" showErrorMessage="1" sqref="Y7:Y17">
      <formula1>$AG$6:$AG$9</formula1>
      <formula2>0</formula2>
    </dataValidation>
  </dataValidations>
  <pageMargins left="0.7" right="0.7" top="0.75" bottom="0.75" header="0.51180555555555551" footer="0.51180555555555551"/>
  <pageSetup paperSize="9" firstPageNumber="0" orientation="portrait" horizontalDpi="300" verticalDpi="300"/>
  <headerFooter alignWithMargins="0"/>
  <drawing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1"/>
    <pageSetUpPr fitToPage="1"/>
  </sheetPr>
  <dimension ref="A1:R250"/>
  <sheetViews>
    <sheetView zoomScale="85" zoomScaleNormal="85" workbookViewId="0">
      <selection activeCell="J14" sqref="J14:L14"/>
    </sheetView>
  </sheetViews>
  <sheetFormatPr baseColWidth="10" defaultRowHeight="15"/>
  <cols>
    <col min="1" max="1" width="6" style="372" customWidth="1"/>
    <col min="12" max="12" width="99" customWidth="1"/>
    <col min="13" max="13" width="10.7109375" customWidth="1"/>
    <col min="14" max="14" width="12.5703125" customWidth="1"/>
    <col min="15" max="15" width="12.28515625" customWidth="1"/>
    <col min="16" max="16" width="12.85546875" customWidth="1"/>
  </cols>
  <sheetData>
    <row r="1" spans="1:17" ht="15.75">
      <c r="A1" s="331"/>
      <c r="B1" s="84"/>
      <c r="C1" s="84"/>
      <c r="D1" s="158" t="s">
        <v>8</v>
      </c>
      <c r="E1" s="158"/>
      <c r="F1" s="158"/>
      <c r="G1" s="158"/>
      <c r="H1" s="158"/>
      <c r="I1" s="458" t="str">
        <f>RESUMEN!D2</f>
        <v/>
      </c>
      <c r="J1" s="458"/>
      <c r="K1" s="458"/>
      <c r="L1" s="159"/>
      <c r="M1" s="84"/>
      <c r="N1" s="84"/>
      <c r="O1" s="160"/>
      <c r="P1" s="160"/>
      <c r="Q1" s="160"/>
    </row>
    <row r="2" spans="1:17" ht="35.25" customHeight="1">
      <c r="A2" s="331"/>
      <c r="B2" s="459"/>
      <c r="C2" s="161"/>
      <c r="D2" s="83"/>
      <c r="E2" s="162"/>
      <c r="F2" s="163"/>
      <c r="G2" s="163"/>
      <c r="H2" s="163"/>
      <c r="I2" s="163"/>
      <c r="J2" s="159"/>
      <c r="K2" s="84"/>
      <c r="L2" s="84"/>
      <c r="M2" s="84"/>
      <c r="N2" s="84"/>
      <c r="O2" s="160"/>
      <c r="P2" s="160"/>
      <c r="Q2" s="160"/>
    </row>
    <row r="3" spans="1:17" ht="15" customHeight="1">
      <c r="A3" s="331"/>
      <c r="B3" s="459"/>
      <c r="C3" s="84"/>
      <c r="D3" s="460"/>
      <c r="E3" s="460"/>
      <c r="F3" s="163"/>
      <c r="G3" s="163"/>
      <c r="H3" s="163"/>
      <c r="I3" s="163"/>
      <c r="J3" s="84"/>
      <c r="K3" s="84"/>
      <c r="L3" s="84"/>
      <c r="M3" s="164"/>
      <c r="N3" s="164"/>
      <c r="O3" s="164"/>
      <c r="P3" s="84"/>
      <c r="Q3" s="84"/>
    </row>
    <row r="4" spans="1:17" ht="18.75">
      <c r="A4" s="331"/>
      <c r="B4" s="459"/>
      <c r="C4" s="161"/>
      <c r="D4" s="165"/>
      <c r="E4" s="162"/>
      <c r="F4" s="461" t="s">
        <v>118</v>
      </c>
      <c r="G4" s="461"/>
      <c r="H4" s="461"/>
      <c r="I4" s="461"/>
      <c r="J4" s="461"/>
      <c r="K4" s="461"/>
      <c r="L4" s="461"/>
      <c r="M4" s="461"/>
      <c r="N4" s="461"/>
      <c r="O4" s="164"/>
      <c r="P4" s="164"/>
      <c r="Q4" s="164"/>
    </row>
    <row r="5" spans="1:17">
      <c r="A5" s="331"/>
      <c r="B5" s="124"/>
      <c r="C5" s="161"/>
      <c r="D5" s="85"/>
      <c r="E5" s="85"/>
      <c r="F5" s="85"/>
      <c r="G5" s="85"/>
      <c r="H5" s="84"/>
      <c r="I5" s="85"/>
      <c r="J5" s="84"/>
      <c r="K5" s="466"/>
      <c r="L5" s="466"/>
      <c r="M5" s="164"/>
      <c r="N5" s="164"/>
      <c r="O5" s="164"/>
      <c r="P5" s="164"/>
      <c r="Q5" s="164"/>
    </row>
    <row r="6" spans="1:17" ht="15.75" customHeight="1">
      <c r="A6" s="454" t="s">
        <v>60</v>
      </c>
      <c r="B6" s="454"/>
      <c r="C6" s="454"/>
      <c r="D6" s="454"/>
      <c r="E6" s="126" t="str">
        <f>RESUMEN!D4</f>
        <v/>
      </c>
      <c r="F6" s="85"/>
      <c r="G6" s="85"/>
      <c r="H6" s="84"/>
      <c r="I6" s="85"/>
      <c r="J6" s="84"/>
      <c r="K6" s="466"/>
      <c r="L6" s="466"/>
      <c r="M6" s="164"/>
      <c r="N6" s="164"/>
      <c r="O6" s="164"/>
      <c r="P6" s="164"/>
      <c r="Q6" s="164"/>
    </row>
    <row r="7" spans="1:17" ht="15.75" customHeight="1">
      <c r="A7" s="331"/>
      <c r="B7" s="454" t="s">
        <v>61</v>
      </c>
      <c r="C7" s="454"/>
      <c r="D7" s="454"/>
      <c r="E7" s="126" t="str">
        <f>RESUMEN!D5</f>
        <v/>
      </c>
      <c r="F7" s="85"/>
      <c r="G7" s="85"/>
      <c r="H7" s="84"/>
      <c r="I7" s="85"/>
      <c r="J7" s="84"/>
      <c r="K7" s="466"/>
      <c r="L7" s="466"/>
      <c r="M7" s="164"/>
      <c r="N7" s="164"/>
      <c r="O7" s="164"/>
      <c r="P7" s="164"/>
      <c r="Q7" s="164"/>
    </row>
    <row r="8" spans="1:17" ht="33.75" customHeight="1">
      <c r="A8" s="332" t="s">
        <v>119</v>
      </c>
      <c r="B8" s="166" t="s">
        <v>120</v>
      </c>
      <c r="C8" s="166" t="s">
        <v>121</v>
      </c>
      <c r="D8" s="462" t="s">
        <v>122</v>
      </c>
      <c r="E8" s="462"/>
      <c r="F8" s="462"/>
      <c r="G8" s="462"/>
      <c r="H8" s="462"/>
      <c r="I8" s="166" t="s">
        <v>123</v>
      </c>
      <c r="J8" s="463" t="s">
        <v>124</v>
      </c>
      <c r="K8" s="463"/>
      <c r="L8" s="463"/>
      <c r="M8" s="166" t="s">
        <v>125</v>
      </c>
      <c r="N8" s="166" t="s">
        <v>126</v>
      </c>
      <c r="O8" s="166" t="s">
        <v>127</v>
      </c>
      <c r="P8" s="166" t="s">
        <v>128</v>
      </c>
      <c r="Q8" s="166" t="s">
        <v>129</v>
      </c>
    </row>
    <row r="9" spans="1:17" ht="15" customHeight="1">
      <c r="A9" s="369">
        <v>1</v>
      </c>
      <c r="B9" s="168"/>
      <c r="C9" s="263"/>
      <c r="D9" s="464"/>
      <c r="E9" s="464"/>
      <c r="F9" s="464"/>
      <c r="G9" s="464"/>
      <c r="H9" s="464"/>
      <c r="I9" s="167"/>
      <c r="J9" s="465"/>
      <c r="K9" s="465"/>
      <c r="L9" s="465"/>
      <c r="M9" s="169"/>
      <c r="N9" s="170"/>
      <c r="O9" s="171">
        <v>1</v>
      </c>
      <c r="P9" s="172">
        <f>IF(N9&lt;0,0,SUM(N9*O9))</f>
        <v>0</v>
      </c>
      <c r="Q9" s="168"/>
    </row>
    <row r="10" spans="1:17" ht="15" customHeight="1">
      <c r="A10" s="369">
        <v>2</v>
      </c>
      <c r="B10" s="168"/>
      <c r="C10" s="263"/>
      <c r="D10" s="464"/>
      <c r="E10" s="464"/>
      <c r="F10" s="464"/>
      <c r="G10" s="464"/>
      <c r="H10" s="464"/>
      <c r="I10" s="167"/>
      <c r="J10" s="465"/>
      <c r="K10" s="465"/>
      <c r="L10" s="465"/>
      <c r="M10" s="169"/>
      <c r="N10" s="170"/>
      <c r="O10" s="171">
        <v>1</v>
      </c>
      <c r="P10" s="172">
        <f t="shared" ref="P10:P30" si="0">IF(N10&lt;0,0,SUM(N10*O10))</f>
        <v>0</v>
      </c>
      <c r="Q10" s="168"/>
    </row>
    <row r="11" spans="1:17" ht="15" customHeight="1">
      <c r="A11" s="369">
        <v>3</v>
      </c>
      <c r="B11" s="168"/>
      <c r="C11" s="263"/>
      <c r="D11" s="464"/>
      <c r="E11" s="464"/>
      <c r="F11" s="464"/>
      <c r="G11" s="464"/>
      <c r="H11" s="464"/>
      <c r="I11" s="167"/>
      <c r="J11" s="465"/>
      <c r="K11" s="465"/>
      <c r="L11" s="465"/>
      <c r="M11" s="169"/>
      <c r="N11" s="170"/>
      <c r="O11" s="171">
        <v>1</v>
      </c>
      <c r="P11" s="172">
        <f t="shared" si="0"/>
        <v>0</v>
      </c>
      <c r="Q11" s="168"/>
    </row>
    <row r="12" spans="1:17" ht="15" customHeight="1">
      <c r="A12" s="369">
        <v>4</v>
      </c>
      <c r="B12" s="168"/>
      <c r="C12" s="263"/>
      <c r="D12" s="464"/>
      <c r="E12" s="464"/>
      <c r="F12" s="464"/>
      <c r="G12" s="464"/>
      <c r="H12" s="464"/>
      <c r="I12" s="167"/>
      <c r="J12" s="465"/>
      <c r="K12" s="465"/>
      <c r="L12" s="465"/>
      <c r="M12" s="169"/>
      <c r="N12" s="170"/>
      <c r="O12" s="171">
        <v>1</v>
      </c>
      <c r="P12" s="172">
        <f t="shared" si="0"/>
        <v>0</v>
      </c>
      <c r="Q12" s="168"/>
    </row>
    <row r="13" spans="1:17" ht="15" customHeight="1">
      <c r="A13" s="369">
        <v>5</v>
      </c>
      <c r="B13" s="168"/>
      <c r="C13" s="263"/>
      <c r="D13" s="464"/>
      <c r="E13" s="464"/>
      <c r="F13" s="464"/>
      <c r="G13" s="464"/>
      <c r="H13" s="464"/>
      <c r="I13" s="167"/>
      <c r="J13" s="465"/>
      <c r="K13" s="465"/>
      <c r="L13" s="465"/>
      <c r="M13" s="169"/>
      <c r="N13" s="170"/>
      <c r="O13" s="171">
        <v>1</v>
      </c>
      <c r="P13" s="172">
        <f t="shared" si="0"/>
        <v>0</v>
      </c>
      <c r="Q13" s="168"/>
    </row>
    <row r="14" spans="1:17" ht="15" customHeight="1">
      <c r="A14" s="369">
        <v>6</v>
      </c>
      <c r="B14" s="168"/>
      <c r="C14" s="263"/>
      <c r="D14" s="464"/>
      <c r="E14" s="464"/>
      <c r="F14" s="464"/>
      <c r="G14" s="464"/>
      <c r="H14" s="464"/>
      <c r="I14" s="167"/>
      <c r="J14" s="465"/>
      <c r="K14" s="465"/>
      <c r="L14" s="465"/>
      <c r="M14" s="169"/>
      <c r="N14" s="170"/>
      <c r="O14" s="171">
        <v>1</v>
      </c>
      <c r="P14" s="172">
        <f t="shared" si="0"/>
        <v>0</v>
      </c>
      <c r="Q14" s="168"/>
    </row>
    <row r="15" spans="1:17">
      <c r="A15" s="369">
        <v>7</v>
      </c>
      <c r="B15" s="168"/>
      <c r="C15" s="306"/>
      <c r="D15" s="464"/>
      <c r="E15" s="464"/>
      <c r="F15" s="464"/>
      <c r="G15" s="464"/>
      <c r="H15" s="464"/>
      <c r="I15" s="167"/>
      <c r="J15" s="465"/>
      <c r="K15" s="465"/>
      <c r="L15" s="465"/>
      <c r="M15" s="169"/>
      <c r="N15" s="170"/>
      <c r="O15" s="171">
        <v>1</v>
      </c>
      <c r="P15" s="172">
        <f t="shared" si="0"/>
        <v>0</v>
      </c>
      <c r="Q15" s="168"/>
    </row>
    <row r="16" spans="1:17" ht="15" customHeight="1">
      <c r="A16" s="369">
        <v>8</v>
      </c>
      <c r="B16" s="168"/>
      <c r="C16" s="263"/>
      <c r="D16" s="464"/>
      <c r="E16" s="464"/>
      <c r="F16" s="464"/>
      <c r="G16" s="464"/>
      <c r="H16" s="464"/>
      <c r="I16" s="167"/>
      <c r="J16" s="465"/>
      <c r="K16" s="465"/>
      <c r="L16" s="465"/>
      <c r="M16" s="169"/>
      <c r="N16" s="170"/>
      <c r="O16" s="171">
        <v>1</v>
      </c>
      <c r="P16" s="172">
        <f t="shared" si="0"/>
        <v>0</v>
      </c>
      <c r="Q16" s="168"/>
    </row>
    <row r="17" spans="1:17" ht="15" customHeight="1">
      <c r="A17" s="369">
        <v>9</v>
      </c>
      <c r="B17" s="168"/>
      <c r="C17" s="263"/>
      <c r="D17" s="464"/>
      <c r="E17" s="464"/>
      <c r="F17" s="464"/>
      <c r="G17" s="464"/>
      <c r="H17" s="464"/>
      <c r="I17" s="167"/>
      <c r="J17" s="465"/>
      <c r="K17" s="465"/>
      <c r="L17" s="465"/>
      <c r="M17" s="169"/>
      <c r="N17" s="170"/>
      <c r="O17" s="171">
        <v>1</v>
      </c>
      <c r="P17" s="172">
        <f t="shared" si="0"/>
        <v>0</v>
      </c>
      <c r="Q17" s="168"/>
    </row>
    <row r="18" spans="1:17" ht="15" customHeight="1">
      <c r="A18" s="369">
        <v>10</v>
      </c>
      <c r="B18" s="168"/>
      <c r="C18" s="263"/>
      <c r="D18" s="467"/>
      <c r="E18" s="467"/>
      <c r="F18" s="467"/>
      <c r="G18" s="467"/>
      <c r="H18" s="467"/>
      <c r="I18" s="167"/>
      <c r="J18" s="465"/>
      <c r="K18" s="465"/>
      <c r="L18" s="465"/>
      <c r="M18" s="169"/>
      <c r="N18" s="170"/>
      <c r="O18" s="171">
        <v>1</v>
      </c>
      <c r="P18" s="172">
        <f t="shared" si="0"/>
        <v>0</v>
      </c>
      <c r="Q18" s="168"/>
    </row>
    <row r="19" spans="1:17">
      <c r="A19" s="369">
        <v>11</v>
      </c>
      <c r="B19" s="168"/>
      <c r="C19" s="263"/>
      <c r="D19" s="464"/>
      <c r="E19" s="464"/>
      <c r="F19" s="464"/>
      <c r="G19" s="464"/>
      <c r="H19" s="464"/>
      <c r="I19" s="167"/>
      <c r="J19" s="465"/>
      <c r="K19" s="465"/>
      <c r="L19" s="465"/>
      <c r="M19" s="169"/>
      <c r="N19" s="170"/>
      <c r="O19" s="171">
        <v>1</v>
      </c>
      <c r="P19" s="172">
        <f t="shared" si="0"/>
        <v>0</v>
      </c>
      <c r="Q19" s="168"/>
    </row>
    <row r="20" spans="1:17" ht="15" customHeight="1">
      <c r="A20" s="369">
        <v>12</v>
      </c>
      <c r="B20" s="168"/>
      <c r="C20" s="263"/>
      <c r="D20" s="467"/>
      <c r="E20" s="467"/>
      <c r="F20" s="467"/>
      <c r="G20" s="467"/>
      <c r="H20" s="467"/>
      <c r="I20" s="167"/>
      <c r="J20" s="465"/>
      <c r="K20" s="465"/>
      <c r="L20" s="465"/>
      <c r="M20" s="169"/>
      <c r="N20" s="170"/>
      <c r="O20" s="171">
        <v>1</v>
      </c>
      <c r="P20" s="172">
        <f t="shared" si="0"/>
        <v>0</v>
      </c>
      <c r="Q20" s="168"/>
    </row>
    <row r="21" spans="1:17">
      <c r="A21" s="369">
        <v>13</v>
      </c>
      <c r="B21" s="168"/>
      <c r="C21" s="167"/>
      <c r="D21" s="464"/>
      <c r="E21" s="464"/>
      <c r="F21" s="464"/>
      <c r="G21" s="464"/>
      <c r="H21" s="464"/>
      <c r="I21" s="167"/>
      <c r="J21" s="465"/>
      <c r="K21" s="465"/>
      <c r="L21" s="465"/>
      <c r="M21" s="169"/>
      <c r="N21" s="170"/>
      <c r="O21" s="171">
        <v>1</v>
      </c>
      <c r="P21" s="172">
        <f t="shared" si="0"/>
        <v>0</v>
      </c>
      <c r="Q21" s="168"/>
    </row>
    <row r="22" spans="1:17">
      <c r="A22" s="369">
        <v>14</v>
      </c>
      <c r="B22" s="168"/>
      <c r="C22" s="167"/>
      <c r="D22" s="464"/>
      <c r="E22" s="464"/>
      <c r="F22" s="464"/>
      <c r="G22" s="464"/>
      <c r="H22" s="464"/>
      <c r="I22" s="167"/>
      <c r="J22" s="465"/>
      <c r="K22" s="465"/>
      <c r="L22" s="465"/>
      <c r="M22" s="169"/>
      <c r="N22" s="170"/>
      <c r="O22" s="171">
        <v>1</v>
      </c>
      <c r="P22" s="172">
        <f t="shared" si="0"/>
        <v>0</v>
      </c>
      <c r="Q22" s="168"/>
    </row>
    <row r="23" spans="1:17">
      <c r="A23" s="369">
        <v>15</v>
      </c>
      <c r="B23" s="168"/>
      <c r="C23" s="167"/>
      <c r="D23" s="464"/>
      <c r="E23" s="464"/>
      <c r="F23" s="464"/>
      <c r="G23" s="464"/>
      <c r="H23" s="464"/>
      <c r="I23" s="167"/>
      <c r="J23" s="465"/>
      <c r="K23" s="465"/>
      <c r="L23" s="465"/>
      <c r="M23" s="169"/>
      <c r="N23" s="170"/>
      <c r="O23" s="171">
        <v>1</v>
      </c>
      <c r="P23" s="172">
        <f t="shared" si="0"/>
        <v>0</v>
      </c>
      <c r="Q23" s="168"/>
    </row>
    <row r="24" spans="1:17" ht="15" customHeight="1">
      <c r="A24" s="369">
        <v>16</v>
      </c>
      <c r="B24" s="168"/>
      <c r="C24" s="167"/>
      <c r="D24" s="464"/>
      <c r="E24" s="464"/>
      <c r="F24" s="464"/>
      <c r="G24" s="464"/>
      <c r="H24" s="464"/>
      <c r="I24" s="167"/>
      <c r="J24" s="465"/>
      <c r="K24" s="465"/>
      <c r="L24" s="465"/>
      <c r="M24" s="169"/>
      <c r="N24" s="170"/>
      <c r="O24" s="171">
        <v>1</v>
      </c>
      <c r="P24" s="172">
        <f t="shared" si="0"/>
        <v>0</v>
      </c>
      <c r="Q24" s="168"/>
    </row>
    <row r="25" spans="1:17" ht="15" customHeight="1">
      <c r="A25" s="369">
        <v>17</v>
      </c>
      <c r="B25" s="168"/>
      <c r="C25" s="263"/>
      <c r="D25" s="467"/>
      <c r="E25" s="467"/>
      <c r="F25" s="467"/>
      <c r="G25" s="467"/>
      <c r="H25" s="467"/>
      <c r="I25" s="167"/>
      <c r="J25" s="465"/>
      <c r="K25" s="465"/>
      <c r="L25" s="465"/>
      <c r="M25" s="169"/>
      <c r="N25" s="170"/>
      <c r="O25" s="171">
        <v>1</v>
      </c>
      <c r="P25" s="172">
        <f t="shared" si="0"/>
        <v>0</v>
      </c>
      <c r="Q25" s="168"/>
    </row>
    <row r="26" spans="1:17" ht="15" customHeight="1">
      <c r="A26" s="369">
        <v>18</v>
      </c>
      <c r="B26" s="168"/>
      <c r="C26" s="167"/>
      <c r="D26" s="464"/>
      <c r="E26" s="464"/>
      <c r="F26" s="464"/>
      <c r="G26" s="464"/>
      <c r="H26" s="464"/>
      <c r="I26" s="167"/>
      <c r="J26" s="465"/>
      <c r="K26" s="465"/>
      <c r="L26" s="465"/>
      <c r="M26" s="169"/>
      <c r="N26" s="170"/>
      <c r="O26" s="171">
        <v>1</v>
      </c>
      <c r="P26" s="172">
        <f t="shared" si="0"/>
        <v>0</v>
      </c>
      <c r="Q26" s="168"/>
    </row>
    <row r="27" spans="1:17" ht="15" customHeight="1">
      <c r="A27" s="369">
        <v>19</v>
      </c>
      <c r="B27" s="168"/>
      <c r="C27" s="167"/>
      <c r="D27" s="464"/>
      <c r="E27" s="464"/>
      <c r="F27" s="464"/>
      <c r="G27" s="464"/>
      <c r="H27" s="464"/>
      <c r="I27" s="167"/>
      <c r="J27" s="465"/>
      <c r="K27" s="465"/>
      <c r="L27" s="465"/>
      <c r="M27" s="169"/>
      <c r="N27" s="170"/>
      <c r="O27" s="171">
        <v>1</v>
      </c>
      <c r="P27" s="172">
        <f t="shared" si="0"/>
        <v>0</v>
      </c>
      <c r="Q27" s="168"/>
    </row>
    <row r="28" spans="1:17" ht="15" customHeight="1">
      <c r="A28" s="369">
        <v>20</v>
      </c>
      <c r="B28" s="168"/>
      <c r="C28" s="167"/>
      <c r="D28" s="464"/>
      <c r="E28" s="464"/>
      <c r="F28" s="464"/>
      <c r="G28" s="464"/>
      <c r="H28" s="464"/>
      <c r="I28" s="167"/>
      <c r="J28" s="465"/>
      <c r="K28" s="465"/>
      <c r="L28" s="465"/>
      <c r="M28" s="169"/>
      <c r="N28" s="170"/>
      <c r="O28" s="171">
        <v>1</v>
      </c>
      <c r="P28" s="172">
        <f t="shared" si="0"/>
        <v>0</v>
      </c>
      <c r="Q28" s="168"/>
    </row>
    <row r="29" spans="1:17" ht="15" customHeight="1">
      <c r="A29" s="369">
        <v>21</v>
      </c>
      <c r="B29" s="168"/>
      <c r="C29" s="167"/>
      <c r="D29" s="467"/>
      <c r="E29" s="467"/>
      <c r="F29" s="467"/>
      <c r="G29" s="467"/>
      <c r="H29" s="467"/>
      <c r="I29" s="167"/>
      <c r="J29" s="465"/>
      <c r="K29" s="465"/>
      <c r="L29" s="465"/>
      <c r="M29" s="169"/>
      <c r="N29" s="170"/>
      <c r="O29" s="171">
        <v>1</v>
      </c>
      <c r="P29" s="172">
        <f t="shared" si="0"/>
        <v>0</v>
      </c>
      <c r="Q29" s="168"/>
    </row>
    <row r="30" spans="1:17" ht="15" customHeight="1">
      <c r="A30" s="369">
        <v>22</v>
      </c>
      <c r="B30" s="168"/>
      <c r="C30" s="306"/>
      <c r="D30" s="467"/>
      <c r="E30" s="467"/>
      <c r="F30" s="467"/>
      <c r="G30" s="467"/>
      <c r="H30" s="467"/>
      <c r="I30" s="167"/>
      <c r="J30" s="465"/>
      <c r="K30" s="465"/>
      <c r="L30" s="465"/>
      <c r="M30" s="169"/>
      <c r="N30" s="170"/>
      <c r="O30" s="171">
        <v>1</v>
      </c>
      <c r="P30" s="172">
        <f t="shared" si="0"/>
        <v>0</v>
      </c>
      <c r="Q30" s="168"/>
    </row>
    <row r="31" spans="1:17" ht="15" customHeight="1">
      <c r="A31" s="369">
        <v>23</v>
      </c>
      <c r="B31" s="168"/>
      <c r="C31" s="306"/>
      <c r="D31" s="334"/>
      <c r="E31" s="334"/>
      <c r="F31" s="334"/>
      <c r="G31" s="334"/>
      <c r="H31" s="334"/>
      <c r="I31" s="167"/>
      <c r="J31" s="333"/>
      <c r="K31" s="333"/>
      <c r="L31" s="333"/>
      <c r="M31" s="169"/>
      <c r="N31" s="170"/>
      <c r="O31" s="171">
        <v>1</v>
      </c>
      <c r="P31" s="172">
        <f t="shared" ref="P31:P94" si="1">IF(N31&lt;0,0,SUM(N31*O31))</f>
        <v>0</v>
      </c>
      <c r="Q31" s="168"/>
    </row>
    <row r="32" spans="1:17" ht="15" customHeight="1">
      <c r="A32" s="369">
        <v>24</v>
      </c>
      <c r="B32" s="168"/>
      <c r="C32" s="306"/>
      <c r="D32" s="334"/>
      <c r="E32" s="334"/>
      <c r="F32" s="334"/>
      <c r="G32" s="334"/>
      <c r="H32" s="334"/>
      <c r="I32" s="167"/>
      <c r="J32" s="333"/>
      <c r="K32" s="333"/>
      <c r="L32" s="333"/>
      <c r="M32" s="169"/>
      <c r="N32" s="170"/>
      <c r="O32" s="171">
        <v>1</v>
      </c>
      <c r="P32" s="172">
        <f t="shared" si="1"/>
        <v>0</v>
      </c>
      <c r="Q32" s="168"/>
    </row>
    <row r="33" spans="1:17" ht="15" customHeight="1">
      <c r="A33" s="369">
        <v>25</v>
      </c>
      <c r="B33" s="168"/>
      <c r="C33" s="306"/>
      <c r="D33" s="334"/>
      <c r="E33" s="334"/>
      <c r="F33" s="334"/>
      <c r="G33" s="334"/>
      <c r="H33" s="334"/>
      <c r="I33" s="167"/>
      <c r="J33" s="333"/>
      <c r="K33" s="333"/>
      <c r="L33" s="333"/>
      <c r="M33" s="169"/>
      <c r="N33" s="170"/>
      <c r="O33" s="171">
        <v>1</v>
      </c>
      <c r="P33" s="172">
        <f t="shared" si="1"/>
        <v>0</v>
      </c>
      <c r="Q33" s="168"/>
    </row>
    <row r="34" spans="1:17" ht="15" customHeight="1">
      <c r="A34" s="369">
        <v>26</v>
      </c>
      <c r="B34" s="168"/>
      <c r="C34" s="306"/>
      <c r="D34" s="334"/>
      <c r="E34" s="334"/>
      <c r="F34" s="334"/>
      <c r="G34" s="334"/>
      <c r="H34" s="334"/>
      <c r="I34" s="167"/>
      <c r="J34" s="333"/>
      <c r="K34" s="333"/>
      <c r="L34" s="333"/>
      <c r="M34" s="169"/>
      <c r="N34" s="170"/>
      <c r="O34" s="171">
        <v>1</v>
      </c>
      <c r="P34" s="172">
        <f t="shared" si="1"/>
        <v>0</v>
      </c>
      <c r="Q34" s="168"/>
    </row>
    <row r="35" spans="1:17" ht="15" customHeight="1">
      <c r="A35" s="369">
        <v>27</v>
      </c>
      <c r="B35" s="168"/>
      <c r="C35" s="306"/>
      <c r="D35" s="334"/>
      <c r="E35" s="334"/>
      <c r="F35" s="334"/>
      <c r="G35" s="334"/>
      <c r="H35" s="334"/>
      <c r="I35" s="167"/>
      <c r="J35" s="333"/>
      <c r="K35" s="333"/>
      <c r="L35" s="333"/>
      <c r="M35" s="169"/>
      <c r="N35" s="170"/>
      <c r="O35" s="171">
        <v>1</v>
      </c>
      <c r="P35" s="172">
        <f t="shared" si="1"/>
        <v>0</v>
      </c>
      <c r="Q35" s="168"/>
    </row>
    <row r="36" spans="1:17" ht="15" customHeight="1">
      <c r="A36" s="369">
        <v>28</v>
      </c>
      <c r="B36" s="168"/>
      <c r="C36" s="306"/>
      <c r="D36" s="334"/>
      <c r="E36" s="334"/>
      <c r="F36" s="334"/>
      <c r="G36" s="334"/>
      <c r="H36" s="334"/>
      <c r="I36" s="167"/>
      <c r="J36" s="333"/>
      <c r="K36" s="333"/>
      <c r="L36" s="333"/>
      <c r="M36" s="169"/>
      <c r="N36" s="170"/>
      <c r="O36" s="171">
        <v>1</v>
      </c>
      <c r="P36" s="172">
        <f t="shared" si="1"/>
        <v>0</v>
      </c>
      <c r="Q36" s="168"/>
    </row>
    <row r="37" spans="1:17" ht="15" customHeight="1">
      <c r="A37" s="369">
        <v>29</v>
      </c>
      <c r="B37" s="168"/>
      <c r="C37" s="306"/>
      <c r="D37" s="334"/>
      <c r="E37" s="334"/>
      <c r="F37" s="334"/>
      <c r="G37" s="334"/>
      <c r="H37" s="334"/>
      <c r="I37" s="167"/>
      <c r="J37" s="333"/>
      <c r="K37" s="333"/>
      <c r="L37" s="333"/>
      <c r="M37" s="169"/>
      <c r="N37" s="170"/>
      <c r="O37" s="171">
        <v>1</v>
      </c>
      <c r="P37" s="172">
        <f t="shared" si="1"/>
        <v>0</v>
      </c>
      <c r="Q37" s="168"/>
    </row>
    <row r="38" spans="1:17" ht="15" customHeight="1">
      <c r="A38" s="369">
        <v>30</v>
      </c>
      <c r="B38" s="168"/>
      <c r="C38" s="306"/>
      <c r="D38" s="334"/>
      <c r="E38" s="334"/>
      <c r="F38" s="334"/>
      <c r="G38" s="334"/>
      <c r="H38" s="334"/>
      <c r="I38" s="167"/>
      <c r="J38" s="333"/>
      <c r="K38" s="333"/>
      <c r="L38" s="333"/>
      <c r="M38" s="169"/>
      <c r="N38" s="170"/>
      <c r="O38" s="171">
        <v>1</v>
      </c>
      <c r="P38" s="172">
        <f t="shared" si="1"/>
        <v>0</v>
      </c>
      <c r="Q38" s="168"/>
    </row>
    <row r="39" spans="1:17" ht="15" customHeight="1">
      <c r="A39" s="369">
        <v>31</v>
      </c>
      <c r="B39" s="168"/>
      <c r="C39" s="306"/>
      <c r="D39" s="334"/>
      <c r="E39" s="334"/>
      <c r="F39" s="334"/>
      <c r="G39" s="334"/>
      <c r="H39" s="334"/>
      <c r="I39" s="167"/>
      <c r="J39" s="333"/>
      <c r="K39" s="333"/>
      <c r="L39" s="333"/>
      <c r="M39" s="169"/>
      <c r="N39" s="170"/>
      <c r="O39" s="171">
        <v>1</v>
      </c>
      <c r="P39" s="172">
        <f t="shared" si="1"/>
        <v>0</v>
      </c>
      <c r="Q39" s="168"/>
    </row>
    <row r="40" spans="1:17" ht="15" customHeight="1">
      <c r="A40" s="369">
        <v>32</v>
      </c>
      <c r="B40" s="168"/>
      <c r="C40" s="306"/>
      <c r="D40" s="334"/>
      <c r="E40" s="334"/>
      <c r="F40" s="334"/>
      <c r="G40" s="334"/>
      <c r="H40" s="334"/>
      <c r="I40" s="167"/>
      <c r="J40" s="333"/>
      <c r="K40" s="333"/>
      <c r="L40" s="333"/>
      <c r="M40" s="169"/>
      <c r="N40" s="170"/>
      <c r="O40" s="171">
        <v>1</v>
      </c>
      <c r="P40" s="172">
        <f t="shared" si="1"/>
        <v>0</v>
      </c>
      <c r="Q40" s="168"/>
    </row>
    <row r="41" spans="1:17" ht="15" customHeight="1">
      <c r="A41" s="369">
        <v>33</v>
      </c>
      <c r="B41" s="168"/>
      <c r="C41" s="306"/>
      <c r="D41" s="334"/>
      <c r="E41" s="334"/>
      <c r="F41" s="334"/>
      <c r="G41" s="334"/>
      <c r="H41" s="334"/>
      <c r="I41" s="167"/>
      <c r="J41" s="333"/>
      <c r="K41" s="333"/>
      <c r="L41" s="333"/>
      <c r="M41" s="169"/>
      <c r="N41" s="170"/>
      <c r="O41" s="171">
        <v>1</v>
      </c>
      <c r="P41" s="172">
        <f t="shared" si="1"/>
        <v>0</v>
      </c>
      <c r="Q41" s="168"/>
    </row>
    <row r="42" spans="1:17" ht="15" customHeight="1">
      <c r="A42" s="369">
        <v>34</v>
      </c>
      <c r="B42" s="168"/>
      <c r="C42" s="306"/>
      <c r="D42" s="334"/>
      <c r="E42" s="334"/>
      <c r="F42" s="334"/>
      <c r="G42" s="334"/>
      <c r="H42" s="334"/>
      <c r="I42" s="167"/>
      <c r="J42" s="333"/>
      <c r="K42" s="333"/>
      <c r="L42" s="333"/>
      <c r="M42" s="169"/>
      <c r="N42" s="170"/>
      <c r="O42" s="171">
        <v>1</v>
      </c>
      <c r="P42" s="172">
        <f t="shared" si="1"/>
        <v>0</v>
      </c>
      <c r="Q42" s="168"/>
    </row>
    <row r="43" spans="1:17" ht="15" customHeight="1">
      <c r="A43" s="369">
        <v>35</v>
      </c>
      <c r="B43" s="168"/>
      <c r="C43" s="306"/>
      <c r="D43" s="334"/>
      <c r="E43" s="334"/>
      <c r="F43" s="334"/>
      <c r="G43" s="334"/>
      <c r="H43" s="334"/>
      <c r="I43" s="167"/>
      <c r="J43" s="333"/>
      <c r="K43" s="333"/>
      <c r="L43" s="333"/>
      <c r="M43" s="169"/>
      <c r="N43" s="170"/>
      <c r="O43" s="171">
        <v>1</v>
      </c>
      <c r="P43" s="172">
        <f t="shared" si="1"/>
        <v>0</v>
      </c>
      <c r="Q43" s="168"/>
    </row>
    <row r="44" spans="1:17" ht="15" customHeight="1">
      <c r="A44" s="369">
        <v>36</v>
      </c>
      <c r="B44" s="168"/>
      <c r="C44" s="306"/>
      <c r="D44" s="334"/>
      <c r="E44" s="334"/>
      <c r="F44" s="334"/>
      <c r="G44" s="334"/>
      <c r="H44" s="334"/>
      <c r="I44" s="167"/>
      <c r="J44" s="333"/>
      <c r="K44" s="333"/>
      <c r="L44" s="333"/>
      <c r="M44" s="169"/>
      <c r="N44" s="170"/>
      <c r="O44" s="171">
        <v>1</v>
      </c>
      <c r="P44" s="172">
        <f t="shared" si="1"/>
        <v>0</v>
      </c>
      <c r="Q44" s="168"/>
    </row>
    <row r="45" spans="1:17" ht="15" customHeight="1">
      <c r="A45" s="369">
        <v>37</v>
      </c>
      <c r="B45" s="168"/>
      <c r="C45" s="306"/>
      <c r="D45" s="334"/>
      <c r="E45" s="334"/>
      <c r="F45" s="334"/>
      <c r="G45" s="334"/>
      <c r="H45" s="334"/>
      <c r="I45" s="167"/>
      <c r="J45" s="333"/>
      <c r="K45" s="333"/>
      <c r="L45" s="333"/>
      <c r="M45" s="169"/>
      <c r="N45" s="170"/>
      <c r="O45" s="171">
        <v>1</v>
      </c>
      <c r="P45" s="172">
        <f t="shared" si="1"/>
        <v>0</v>
      </c>
      <c r="Q45" s="168"/>
    </row>
    <row r="46" spans="1:17" ht="15" customHeight="1">
      <c r="A46" s="369">
        <v>38</v>
      </c>
      <c r="B46" s="168"/>
      <c r="C46" s="306"/>
      <c r="D46" s="334"/>
      <c r="E46" s="334"/>
      <c r="F46" s="334"/>
      <c r="G46" s="334"/>
      <c r="H46" s="334"/>
      <c r="I46" s="167"/>
      <c r="J46" s="333"/>
      <c r="K46" s="333"/>
      <c r="L46" s="333"/>
      <c r="M46" s="169"/>
      <c r="N46" s="170"/>
      <c r="O46" s="171">
        <v>1</v>
      </c>
      <c r="P46" s="172">
        <f t="shared" si="1"/>
        <v>0</v>
      </c>
      <c r="Q46" s="168"/>
    </row>
    <row r="47" spans="1:17" ht="15" customHeight="1">
      <c r="A47" s="369">
        <v>39</v>
      </c>
      <c r="B47" s="168"/>
      <c r="C47" s="306"/>
      <c r="D47" s="334"/>
      <c r="E47" s="334"/>
      <c r="F47" s="334"/>
      <c r="G47" s="334"/>
      <c r="H47" s="334"/>
      <c r="I47" s="167"/>
      <c r="J47" s="333"/>
      <c r="K47" s="333"/>
      <c r="L47" s="333"/>
      <c r="M47" s="169"/>
      <c r="N47" s="170"/>
      <c r="O47" s="171">
        <v>1</v>
      </c>
      <c r="P47" s="172">
        <f t="shared" si="1"/>
        <v>0</v>
      </c>
      <c r="Q47" s="168"/>
    </row>
    <row r="48" spans="1:17" ht="15" customHeight="1">
      <c r="A48" s="369">
        <v>40</v>
      </c>
      <c r="B48" s="168"/>
      <c r="C48" s="306"/>
      <c r="D48" s="334"/>
      <c r="E48" s="334"/>
      <c r="F48" s="334"/>
      <c r="G48" s="334"/>
      <c r="H48" s="334"/>
      <c r="I48" s="167"/>
      <c r="J48" s="333"/>
      <c r="K48" s="333"/>
      <c r="L48" s="333"/>
      <c r="M48" s="169"/>
      <c r="N48" s="170"/>
      <c r="O48" s="171">
        <v>1</v>
      </c>
      <c r="P48" s="172">
        <f t="shared" si="1"/>
        <v>0</v>
      </c>
      <c r="Q48" s="168"/>
    </row>
    <row r="49" spans="1:17" ht="15" customHeight="1">
      <c r="A49" s="369">
        <v>41</v>
      </c>
      <c r="B49" s="168"/>
      <c r="C49" s="306"/>
      <c r="D49" s="334"/>
      <c r="E49" s="334"/>
      <c r="F49" s="334"/>
      <c r="G49" s="334"/>
      <c r="H49" s="334"/>
      <c r="I49" s="167"/>
      <c r="J49" s="333"/>
      <c r="K49" s="333"/>
      <c r="L49" s="333"/>
      <c r="M49" s="169"/>
      <c r="N49" s="170"/>
      <c r="O49" s="171">
        <v>1</v>
      </c>
      <c r="P49" s="172">
        <f t="shared" si="1"/>
        <v>0</v>
      </c>
      <c r="Q49" s="168"/>
    </row>
    <row r="50" spans="1:17" ht="15" customHeight="1">
      <c r="A50" s="369">
        <v>42</v>
      </c>
      <c r="B50" s="168"/>
      <c r="C50" s="306"/>
      <c r="D50" s="334"/>
      <c r="E50" s="334"/>
      <c r="F50" s="334"/>
      <c r="G50" s="334"/>
      <c r="H50" s="334"/>
      <c r="I50" s="167"/>
      <c r="J50" s="333"/>
      <c r="K50" s="333"/>
      <c r="L50" s="333"/>
      <c r="M50" s="169"/>
      <c r="N50" s="170"/>
      <c r="O50" s="171">
        <v>1</v>
      </c>
      <c r="P50" s="172">
        <f t="shared" si="1"/>
        <v>0</v>
      </c>
      <c r="Q50" s="168"/>
    </row>
    <row r="51" spans="1:17" ht="15" customHeight="1">
      <c r="A51" s="369">
        <v>43</v>
      </c>
      <c r="B51" s="168"/>
      <c r="C51" s="306"/>
      <c r="D51" s="334"/>
      <c r="E51" s="334"/>
      <c r="F51" s="334"/>
      <c r="G51" s="334"/>
      <c r="H51" s="334"/>
      <c r="I51" s="167"/>
      <c r="J51" s="333"/>
      <c r="K51" s="333"/>
      <c r="L51" s="333"/>
      <c r="M51" s="169"/>
      <c r="N51" s="170"/>
      <c r="O51" s="171">
        <v>1</v>
      </c>
      <c r="P51" s="172">
        <f t="shared" si="1"/>
        <v>0</v>
      </c>
      <c r="Q51" s="168"/>
    </row>
    <row r="52" spans="1:17" ht="15" customHeight="1">
      <c r="A52" s="369">
        <v>44</v>
      </c>
      <c r="B52" s="168"/>
      <c r="C52" s="306"/>
      <c r="D52" s="334"/>
      <c r="E52" s="334"/>
      <c r="F52" s="334"/>
      <c r="G52" s="334"/>
      <c r="H52" s="334"/>
      <c r="I52" s="167"/>
      <c r="J52" s="333"/>
      <c r="K52" s="333"/>
      <c r="L52" s="333"/>
      <c r="M52" s="169"/>
      <c r="N52" s="170"/>
      <c r="O52" s="171">
        <v>1</v>
      </c>
      <c r="P52" s="172">
        <f t="shared" si="1"/>
        <v>0</v>
      </c>
      <c r="Q52" s="168"/>
    </row>
    <row r="53" spans="1:17" ht="15" customHeight="1">
      <c r="A53" s="369">
        <v>45</v>
      </c>
      <c r="B53" s="168"/>
      <c r="C53" s="306"/>
      <c r="D53" s="334"/>
      <c r="E53" s="334"/>
      <c r="F53" s="334"/>
      <c r="G53" s="334"/>
      <c r="H53" s="334"/>
      <c r="I53" s="167"/>
      <c r="J53" s="333"/>
      <c r="K53" s="333"/>
      <c r="L53" s="333"/>
      <c r="M53" s="169"/>
      <c r="N53" s="170"/>
      <c r="O53" s="171">
        <v>1</v>
      </c>
      <c r="P53" s="172">
        <f t="shared" si="1"/>
        <v>0</v>
      </c>
      <c r="Q53" s="168"/>
    </row>
    <row r="54" spans="1:17" ht="15" customHeight="1">
      <c r="A54" s="369">
        <v>46</v>
      </c>
      <c r="B54" s="168"/>
      <c r="C54" s="306"/>
      <c r="D54" s="334"/>
      <c r="E54" s="334"/>
      <c r="F54" s="334"/>
      <c r="G54" s="334"/>
      <c r="H54" s="334"/>
      <c r="I54" s="167"/>
      <c r="J54" s="333"/>
      <c r="K54" s="333"/>
      <c r="L54" s="333"/>
      <c r="M54" s="169"/>
      <c r="N54" s="170"/>
      <c r="O54" s="171">
        <v>1</v>
      </c>
      <c r="P54" s="172">
        <f t="shared" si="1"/>
        <v>0</v>
      </c>
      <c r="Q54" s="168"/>
    </row>
    <row r="55" spans="1:17" ht="15" customHeight="1">
      <c r="A55" s="369">
        <v>47</v>
      </c>
      <c r="B55" s="168"/>
      <c r="C55" s="306"/>
      <c r="D55" s="334"/>
      <c r="E55" s="334"/>
      <c r="F55" s="334"/>
      <c r="G55" s="334"/>
      <c r="H55" s="334"/>
      <c r="I55" s="167"/>
      <c r="J55" s="333"/>
      <c r="K55" s="333"/>
      <c r="L55" s="333"/>
      <c r="M55" s="169"/>
      <c r="N55" s="170"/>
      <c r="O55" s="171">
        <v>1</v>
      </c>
      <c r="P55" s="172">
        <f t="shared" si="1"/>
        <v>0</v>
      </c>
      <c r="Q55" s="168"/>
    </row>
    <row r="56" spans="1:17" ht="15" customHeight="1">
      <c r="A56" s="369">
        <v>48</v>
      </c>
      <c r="B56" s="168"/>
      <c r="C56" s="306"/>
      <c r="D56" s="334"/>
      <c r="E56" s="334"/>
      <c r="F56" s="334"/>
      <c r="G56" s="334"/>
      <c r="H56" s="334"/>
      <c r="I56" s="167"/>
      <c r="J56" s="333"/>
      <c r="K56" s="333"/>
      <c r="L56" s="333"/>
      <c r="M56" s="169"/>
      <c r="N56" s="170"/>
      <c r="O56" s="171">
        <v>1</v>
      </c>
      <c r="P56" s="172">
        <f t="shared" si="1"/>
        <v>0</v>
      </c>
      <c r="Q56" s="168"/>
    </row>
    <row r="57" spans="1:17" ht="15" customHeight="1">
      <c r="A57" s="369">
        <v>49</v>
      </c>
      <c r="B57" s="168"/>
      <c r="C57" s="306"/>
      <c r="D57" s="334"/>
      <c r="E57" s="334"/>
      <c r="F57" s="334"/>
      <c r="G57" s="334"/>
      <c r="H57" s="334"/>
      <c r="I57" s="167"/>
      <c r="J57" s="333"/>
      <c r="K57" s="333"/>
      <c r="L57" s="333"/>
      <c r="M57" s="169"/>
      <c r="N57" s="170"/>
      <c r="O57" s="171">
        <v>1</v>
      </c>
      <c r="P57" s="172">
        <f t="shared" si="1"/>
        <v>0</v>
      </c>
      <c r="Q57" s="168"/>
    </row>
    <row r="58" spans="1:17" ht="15" customHeight="1">
      <c r="A58" s="369">
        <v>50</v>
      </c>
      <c r="B58" s="168"/>
      <c r="C58" s="306"/>
      <c r="D58" s="334"/>
      <c r="E58" s="334"/>
      <c r="F58" s="334"/>
      <c r="G58" s="334"/>
      <c r="H58" s="334"/>
      <c r="I58" s="167"/>
      <c r="J58" s="333"/>
      <c r="K58" s="333"/>
      <c r="L58" s="333"/>
      <c r="M58" s="169"/>
      <c r="N58" s="170"/>
      <c r="O58" s="171">
        <v>1</v>
      </c>
      <c r="P58" s="172">
        <f t="shared" si="1"/>
        <v>0</v>
      </c>
      <c r="Q58" s="168"/>
    </row>
    <row r="59" spans="1:17" ht="15" customHeight="1">
      <c r="A59" s="369">
        <v>51</v>
      </c>
      <c r="B59" s="168"/>
      <c r="C59" s="306"/>
      <c r="D59" s="334"/>
      <c r="E59" s="334"/>
      <c r="F59" s="334"/>
      <c r="G59" s="334"/>
      <c r="H59" s="334"/>
      <c r="I59" s="167"/>
      <c r="J59" s="333"/>
      <c r="K59" s="333"/>
      <c r="L59" s="333"/>
      <c r="M59" s="169"/>
      <c r="N59" s="170"/>
      <c r="O59" s="171">
        <v>1</v>
      </c>
      <c r="P59" s="172">
        <f t="shared" si="1"/>
        <v>0</v>
      </c>
      <c r="Q59" s="168"/>
    </row>
    <row r="60" spans="1:17" ht="15" customHeight="1">
      <c r="A60" s="369">
        <v>52</v>
      </c>
      <c r="B60" s="168"/>
      <c r="C60" s="306"/>
      <c r="D60" s="334"/>
      <c r="E60" s="334"/>
      <c r="F60" s="334"/>
      <c r="G60" s="334"/>
      <c r="H60" s="334"/>
      <c r="I60" s="167"/>
      <c r="J60" s="333"/>
      <c r="K60" s="333"/>
      <c r="L60" s="333"/>
      <c r="M60" s="169"/>
      <c r="N60" s="170"/>
      <c r="O60" s="171">
        <v>1</v>
      </c>
      <c r="P60" s="172">
        <f t="shared" si="1"/>
        <v>0</v>
      </c>
      <c r="Q60" s="168"/>
    </row>
    <row r="61" spans="1:17" ht="15" customHeight="1">
      <c r="A61" s="369">
        <v>53</v>
      </c>
      <c r="B61" s="168"/>
      <c r="C61" s="306"/>
      <c r="D61" s="334"/>
      <c r="E61" s="334"/>
      <c r="F61" s="334"/>
      <c r="G61" s="334"/>
      <c r="H61" s="334"/>
      <c r="I61" s="167"/>
      <c r="J61" s="333"/>
      <c r="K61" s="333"/>
      <c r="L61" s="333"/>
      <c r="M61" s="169"/>
      <c r="N61" s="170"/>
      <c r="O61" s="171">
        <v>1</v>
      </c>
      <c r="P61" s="172">
        <f t="shared" si="1"/>
        <v>0</v>
      </c>
      <c r="Q61" s="168"/>
    </row>
    <row r="62" spans="1:17" ht="15" customHeight="1">
      <c r="A62" s="369">
        <v>54</v>
      </c>
      <c r="B62" s="168"/>
      <c r="C62" s="306"/>
      <c r="D62" s="334"/>
      <c r="E62" s="334"/>
      <c r="F62" s="334"/>
      <c r="G62" s="334"/>
      <c r="H62" s="334"/>
      <c r="I62" s="167"/>
      <c r="J62" s="333"/>
      <c r="K62" s="333"/>
      <c r="L62" s="333"/>
      <c r="M62" s="169"/>
      <c r="N62" s="170"/>
      <c r="O62" s="171">
        <v>1</v>
      </c>
      <c r="P62" s="172">
        <f t="shared" si="1"/>
        <v>0</v>
      </c>
      <c r="Q62" s="168"/>
    </row>
    <row r="63" spans="1:17" ht="15" customHeight="1">
      <c r="A63" s="369">
        <v>55</v>
      </c>
      <c r="B63" s="168"/>
      <c r="C63" s="306"/>
      <c r="D63" s="334"/>
      <c r="E63" s="334"/>
      <c r="F63" s="334"/>
      <c r="G63" s="334"/>
      <c r="H63" s="334"/>
      <c r="I63" s="167"/>
      <c r="J63" s="333"/>
      <c r="K63" s="333"/>
      <c r="L63" s="333"/>
      <c r="M63" s="169"/>
      <c r="N63" s="170"/>
      <c r="O63" s="171">
        <v>1</v>
      </c>
      <c r="P63" s="172">
        <f t="shared" si="1"/>
        <v>0</v>
      </c>
      <c r="Q63" s="168"/>
    </row>
    <row r="64" spans="1:17" ht="15" customHeight="1">
      <c r="A64" s="369">
        <v>56</v>
      </c>
      <c r="B64" s="168"/>
      <c r="C64" s="306"/>
      <c r="D64" s="334"/>
      <c r="E64" s="334"/>
      <c r="F64" s="334"/>
      <c r="G64" s="334"/>
      <c r="H64" s="334"/>
      <c r="I64" s="167"/>
      <c r="J64" s="333"/>
      <c r="K64" s="333"/>
      <c r="L64" s="333"/>
      <c r="M64" s="169"/>
      <c r="N64" s="170"/>
      <c r="O64" s="171">
        <v>1</v>
      </c>
      <c r="P64" s="172">
        <f t="shared" si="1"/>
        <v>0</v>
      </c>
      <c r="Q64" s="168"/>
    </row>
    <row r="65" spans="1:17" ht="15" customHeight="1">
      <c r="A65" s="369">
        <v>57</v>
      </c>
      <c r="B65" s="168"/>
      <c r="C65" s="306"/>
      <c r="D65" s="334"/>
      <c r="E65" s="334"/>
      <c r="F65" s="334"/>
      <c r="G65" s="334"/>
      <c r="H65" s="334"/>
      <c r="I65" s="167"/>
      <c r="J65" s="333"/>
      <c r="K65" s="333"/>
      <c r="L65" s="333"/>
      <c r="M65" s="169"/>
      <c r="N65" s="170"/>
      <c r="O65" s="171">
        <v>1</v>
      </c>
      <c r="P65" s="172">
        <f t="shared" si="1"/>
        <v>0</v>
      </c>
      <c r="Q65" s="168"/>
    </row>
    <row r="66" spans="1:17" ht="15" customHeight="1">
      <c r="A66" s="369">
        <v>58</v>
      </c>
      <c r="B66" s="168"/>
      <c r="C66" s="306"/>
      <c r="D66" s="334"/>
      <c r="E66" s="334"/>
      <c r="F66" s="334"/>
      <c r="G66" s="334"/>
      <c r="H66" s="334"/>
      <c r="I66" s="167"/>
      <c r="J66" s="333"/>
      <c r="K66" s="333"/>
      <c r="L66" s="333"/>
      <c r="M66" s="169"/>
      <c r="N66" s="170"/>
      <c r="O66" s="171">
        <v>1</v>
      </c>
      <c r="P66" s="172">
        <f t="shared" si="1"/>
        <v>0</v>
      </c>
      <c r="Q66" s="168"/>
    </row>
    <row r="67" spans="1:17" ht="15" customHeight="1">
      <c r="A67" s="369">
        <v>59</v>
      </c>
      <c r="B67" s="168"/>
      <c r="C67" s="306"/>
      <c r="D67" s="334"/>
      <c r="E67" s="334"/>
      <c r="F67" s="334"/>
      <c r="G67" s="334"/>
      <c r="H67" s="334"/>
      <c r="I67" s="167"/>
      <c r="J67" s="333"/>
      <c r="K67" s="333"/>
      <c r="L67" s="333"/>
      <c r="M67" s="169"/>
      <c r="N67" s="170"/>
      <c r="O67" s="171">
        <v>1</v>
      </c>
      <c r="P67" s="172">
        <f t="shared" si="1"/>
        <v>0</v>
      </c>
      <c r="Q67" s="168"/>
    </row>
    <row r="68" spans="1:17" ht="15" customHeight="1">
      <c r="A68" s="369">
        <v>60</v>
      </c>
      <c r="B68" s="168"/>
      <c r="C68" s="306"/>
      <c r="D68" s="334"/>
      <c r="E68" s="334"/>
      <c r="F68" s="334"/>
      <c r="G68" s="334"/>
      <c r="H68" s="334"/>
      <c r="I68" s="167"/>
      <c r="J68" s="333"/>
      <c r="K68" s="333"/>
      <c r="L68" s="333"/>
      <c r="M68" s="169"/>
      <c r="N68" s="170"/>
      <c r="O68" s="171">
        <v>1</v>
      </c>
      <c r="P68" s="172">
        <f t="shared" si="1"/>
        <v>0</v>
      </c>
      <c r="Q68" s="168"/>
    </row>
    <row r="69" spans="1:17" ht="15" customHeight="1">
      <c r="A69" s="369">
        <v>61</v>
      </c>
      <c r="B69" s="168"/>
      <c r="C69" s="306"/>
      <c r="D69" s="334"/>
      <c r="E69" s="334"/>
      <c r="F69" s="334"/>
      <c r="G69" s="334"/>
      <c r="H69" s="334"/>
      <c r="I69" s="167"/>
      <c r="J69" s="333"/>
      <c r="K69" s="333"/>
      <c r="L69" s="333"/>
      <c r="M69" s="169"/>
      <c r="N69" s="170"/>
      <c r="O69" s="171">
        <v>1</v>
      </c>
      <c r="P69" s="172">
        <f t="shared" si="1"/>
        <v>0</v>
      </c>
      <c r="Q69" s="168"/>
    </row>
    <row r="70" spans="1:17" ht="15" customHeight="1">
      <c r="A70" s="369">
        <v>62</v>
      </c>
      <c r="B70" s="168"/>
      <c r="C70" s="306"/>
      <c r="D70" s="334"/>
      <c r="E70" s="334"/>
      <c r="F70" s="334"/>
      <c r="G70" s="334"/>
      <c r="H70" s="334"/>
      <c r="I70" s="167"/>
      <c r="J70" s="333"/>
      <c r="K70" s="333"/>
      <c r="L70" s="333"/>
      <c r="M70" s="169"/>
      <c r="N70" s="170"/>
      <c r="O70" s="171">
        <v>1</v>
      </c>
      <c r="P70" s="172">
        <f t="shared" si="1"/>
        <v>0</v>
      </c>
      <c r="Q70" s="168"/>
    </row>
    <row r="71" spans="1:17" ht="15" customHeight="1">
      <c r="A71" s="369">
        <v>63</v>
      </c>
      <c r="B71" s="168"/>
      <c r="C71" s="306"/>
      <c r="D71" s="334"/>
      <c r="E71" s="334"/>
      <c r="F71" s="334"/>
      <c r="G71" s="334"/>
      <c r="H71" s="334"/>
      <c r="I71" s="167"/>
      <c r="J71" s="333"/>
      <c r="K71" s="333"/>
      <c r="L71" s="333"/>
      <c r="M71" s="169"/>
      <c r="N71" s="170"/>
      <c r="O71" s="171">
        <v>1</v>
      </c>
      <c r="P71" s="172">
        <f t="shared" si="1"/>
        <v>0</v>
      </c>
      <c r="Q71" s="168"/>
    </row>
    <row r="72" spans="1:17" ht="15" customHeight="1">
      <c r="A72" s="369">
        <v>64</v>
      </c>
      <c r="B72" s="168"/>
      <c r="C72" s="306"/>
      <c r="D72" s="334"/>
      <c r="E72" s="334"/>
      <c r="F72" s="334"/>
      <c r="G72" s="334"/>
      <c r="H72" s="334"/>
      <c r="I72" s="167"/>
      <c r="J72" s="333"/>
      <c r="K72" s="333"/>
      <c r="L72" s="333"/>
      <c r="M72" s="169"/>
      <c r="N72" s="170"/>
      <c r="O72" s="171">
        <v>1</v>
      </c>
      <c r="P72" s="172">
        <f t="shared" si="1"/>
        <v>0</v>
      </c>
      <c r="Q72" s="168"/>
    </row>
    <row r="73" spans="1:17" ht="15" customHeight="1">
      <c r="A73" s="369">
        <v>65</v>
      </c>
      <c r="B73" s="168"/>
      <c r="C73" s="306"/>
      <c r="D73" s="334"/>
      <c r="E73" s="334"/>
      <c r="F73" s="334"/>
      <c r="G73" s="334"/>
      <c r="H73" s="334"/>
      <c r="I73" s="167"/>
      <c r="J73" s="333"/>
      <c r="K73" s="333"/>
      <c r="L73" s="333"/>
      <c r="M73" s="169"/>
      <c r="N73" s="170"/>
      <c r="O73" s="171">
        <v>1</v>
      </c>
      <c r="P73" s="172">
        <f t="shared" si="1"/>
        <v>0</v>
      </c>
      <c r="Q73" s="168"/>
    </row>
    <row r="74" spans="1:17" ht="15" customHeight="1">
      <c r="A74" s="369">
        <v>66</v>
      </c>
      <c r="B74" s="168"/>
      <c r="C74" s="306"/>
      <c r="D74" s="334"/>
      <c r="E74" s="334"/>
      <c r="F74" s="334"/>
      <c r="G74" s="334"/>
      <c r="H74" s="334"/>
      <c r="I74" s="167"/>
      <c r="J74" s="333"/>
      <c r="K74" s="333"/>
      <c r="L74" s="333"/>
      <c r="M74" s="169"/>
      <c r="N74" s="170"/>
      <c r="O74" s="171">
        <v>1</v>
      </c>
      <c r="P74" s="172">
        <f t="shared" si="1"/>
        <v>0</v>
      </c>
      <c r="Q74" s="168"/>
    </row>
    <row r="75" spans="1:17" ht="15" customHeight="1">
      <c r="A75" s="369">
        <v>67</v>
      </c>
      <c r="B75" s="168"/>
      <c r="C75" s="306"/>
      <c r="D75" s="334"/>
      <c r="E75" s="334"/>
      <c r="F75" s="334"/>
      <c r="G75" s="334"/>
      <c r="H75" s="334"/>
      <c r="I75" s="167"/>
      <c r="J75" s="333"/>
      <c r="K75" s="333"/>
      <c r="L75" s="333"/>
      <c r="M75" s="169"/>
      <c r="N75" s="170"/>
      <c r="O75" s="171">
        <v>1</v>
      </c>
      <c r="P75" s="172">
        <f t="shared" si="1"/>
        <v>0</v>
      </c>
      <c r="Q75" s="168"/>
    </row>
    <row r="76" spans="1:17" ht="15" customHeight="1">
      <c r="A76" s="369">
        <v>68</v>
      </c>
      <c r="B76" s="168"/>
      <c r="C76" s="306"/>
      <c r="D76" s="334"/>
      <c r="E76" s="334"/>
      <c r="F76" s="334"/>
      <c r="G76" s="334"/>
      <c r="H76" s="334"/>
      <c r="I76" s="167"/>
      <c r="J76" s="333"/>
      <c r="K76" s="333"/>
      <c r="L76" s="333"/>
      <c r="M76" s="169"/>
      <c r="N76" s="170"/>
      <c r="O76" s="171">
        <v>1</v>
      </c>
      <c r="P76" s="172">
        <f t="shared" si="1"/>
        <v>0</v>
      </c>
      <c r="Q76" s="168"/>
    </row>
    <row r="77" spans="1:17" ht="15" customHeight="1">
      <c r="A77" s="369">
        <v>69</v>
      </c>
      <c r="B77" s="168"/>
      <c r="C77" s="306"/>
      <c r="D77" s="334"/>
      <c r="E77" s="334"/>
      <c r="F77" s="334"/>
      <c r="G77" s="334"/>
      <c r="H77" s="334"/>
      <c r="I77" s="167"/>
      <c r="J77" s="333"/>
      <c r="K77" s="333"/>
      <c r="L77" s="333"/>
      <c r="M77" s="169"/>
      <c r="N77" s="170"/>
      <c r="O77" s="171">
        <v>1</v>
      </c>
      <c r="P77" s="172">
        <f t="shared" si="1"/>
        <v>0</v>
      </c>
      <c r="Q77" s="168"/>
    </row>
    <row r="78" spans="1:17" ht="15" customHeight="1">
      <c r="A78" s="369">
        <v>70</v>
      </c>
      <c r="B78" s="168"/>
      <c r="C78" s="306"/>
      <c r="D78" s="334"/>
      <c r="E78" s="334"/>
      <c r="F78" s="334"/>
      <c r="G78" s="334"/>
      <c r="H78" s="334"/>
      <c r="I78" s="167"/>
      <c r="J78" s="333"/>
      <c r="K78" s="333"/>
      <c r="L78" s="333"/>
      <c r="M78" s="169"/>
      <c r="N78" s="170"/>
      <c r="O78" s="171">
        <v>1</v>
      </c>
      <c r="P78" s="172">
        <f t="shared" si="1"/>
        <v>0</v>
      </c>
      <c r="Q78" s="168"/>
    </row>
    <row r="79" spans="1:17" ht="15" customHeight="1">
      <c r="A79" s="369">
        <v>71</v>
      </c>
      <c r="B79" s="168"/>
      <c r="C79" s="306"/>
      <c r="D79" s="334"/>
      <c r="E79" s="334"/>
      <c r="F79" s="334"/>
      <c r="G79" s="334"/>
      <c r="H79" s="334"/>
      <c r="I79" s="167"/>
      <c r="J79" s="333"/>
      <c r="K79" s="333"/>
      <c r="L79" s="333"/>
      <c r="M79" s="169"/>
      <c r="N79" s="170"/>
      <c r="O79" s="171">
        <v>1</v>
      </c>
      <c r="P79" s="172">
        <f t="shared" si="1"/>
        <v>0</v>
      </c>
      <c r="Q79" s="168"/>
    </row>
    <row r="80" spans="1:17" ht="15" customHeight="1">
      <c r="A80" s="369">
        <v>72</v>
      </c>
      <c r="B80" s="168"/>
      <c r="C80" s="306"/>
      <c r="D80" s="334"/>
      <c r="E80" s="334"/>
      <c r="F80" s="334"/>
      <c r="G80" s="334"/>
      <c r="H80" s="334"/>
      <c r="I80" s="167"/>
      <c r="J80" s="333"/>
      <c r="K80" s="333"/>
      <c r="L80" s="333"/>
      <c r="M80" s="169"/>
      <c r="N80" s="170"/>
      <c r="O80" s="171">
        <v>1</v>
      </c>
      <c r="P80" s="172">
        <f t="shared" si="1"/>
        <v>0</v>
      </c>
      <c r="Q80" s="168"/>
    </row>
    <row r="81" spans="1:17" ht="15" customHeight="1">
      <c r="A81" s="369">
        <v>73</v>
      </c>
      <c r="B81" s="168"/>
      <c r="C81" s="306"/>
      <c r="D81" s="334"/>
      <c r="E81" s="334"/>
      <c r="F81" s="334"/>
      <c r="G81" s="334"/>
      <c r="H81" s="334"/>
      <c r="I81" s="167"/>
      <c r="J81" s="333"/>
      <c r="K81" s="333"/>
      <c r="L81" s="333"/>
      <c r="M81" s="169"/>
      <c r="N81" s="170"/>
      <c r="O81" s="171">
        <v>1</v>
      </c>
      <c r="P81" s="172">
        <f t="shared" si="1"/>
        <v>0</v>
      </c>
      <c r="Q81" s="168"/>
    </row>
    <row r="82" spans="1:17" ht="15" customHeight="1">
      <c r="A82" s="369">
        <v>74</v>
      </c>
      <c r="B82" s="168"/>
      <c r="C82" s="306"/>
      <c r="D82" s="334"/>
      <c r="E82" s="334"/>
      <c r="F82" s="334"/>
      <c r="G82" s="334"/>
      <c r="H82" s="334"/>
      <c r="I82" s="167"/>
      <c r="J82" s="333"/>
      <c r="K82" s="333"/>
      <c r="L82" s="333"/>
      <c r="M82" s="169"/>
      <c r="N82" s="170"/>
      <c r="O82" s="171">
        <v>1</v>
      </c>
      <c r="P82" s="172">
        <f t="shared" si="1"/>
        <v>0</v>
      </c>
      <c r="Q82" s="168"/>
    </row>
    <row r="83" spans="1:17" ht="15" customHeight="1">
      <c r="A83" s="369">
        <v>75</v>
      </c>
      <c r="B83" s="168"/>
      <c r="C83" s="306"/>
      <c r="D83" s="334"/>
      <c r="E83" s="334"/>
      <c r="F83" s="334"/>
      <c r="G83" s="334"/>
      <c r="H83" s="334"/>
      <c r="I83" s="167"/>
      <c r="J83" s="333"/>
      <c r="K83" s="333"/>
      <c r="L83" s="333"/>
      <c r="M83" s="169"/>
      <c r="N83" s="170"/>
      <c r="O83" s="171">
        <v>1</v>
      </c>
      <c r="P83" s="172">
        <f t="shared" si="1"/>
        <v>0</v>
      </c>
      <c r="Q83" s="168"/>
    </row>
    <row r="84" spans="1:17" ht="15" customHeight="1">
      <c r="A84" s="369">
        <v>76</v>
      </c>
      <c r="B84" s="168"/>
      <c r="C84" s="306"/>
      <c r="D84" s="334"/>
      <c r="E84" s="334"/>
      <c r="F84" s="334"/>
      <c r="G84" s="334"/>
      <c r="H84" s="334"/>
      <c r="I84" s="167"/>
      <c r="J84" s="333"/>
      <c r="K84" s="333"/>
      <c r="L84" s="333"/>
      <c r="M84" s="169"/>
      <c r="N84" s="170"/>
      <c r="O84" s="171">
        <v>1</v>
      </c>
      <c r="P84" s="172">
        <f t="shared" si="1"/>
        <v>0</v>
      </c>
      <c r="Q84" s="168"/>
    </row>
    <row r="85" spans="1:17" ht="15" customHeight="1">
      <c r="A85" s="369">
        <v>77</v>
      </c>
      <c r="B85" s="168"/>
      <c r="C85" s="306"/>
      <c r="D85" s="334"/>
      <c r="E85" s="334"/>
      <c r="F85" s="334"/>
      <c r="G85" s="334"/>
      <c r="H85" s="334"/>
      <c r="I85" s="167"/>
      <c r="J85" s="333"/>
      <c r="K85" s="333"/>
      <c r="L85" s="333"/>
      <c r="M85" s="169"/>
      <c r="N85" s="170"/>
      <c r="O85" s="171">
        <v>1</v>
      </c>
      <c r="P85" s="172">
        <f t="shared" si="1"/>
        <v>0</v>
      </c>
      <c r="Q85" s="168"/>
    </row>
    <row r="86" spans="1:17" ht="15" customHeight="1">
      <c r="A86" s="369">
        <v>78</v>
      </c>
      <c r="B86" s="168"/>
      <c r="C86" s="306"/>
      <c r="D86" s="334"/>
      <c r="E86" s="334"/>
      <c r="F86" s="334"/>
      <c r="G86" s="334"/>
      <c r="H86" s="334"/>
      <c r="I86" s="167"/>
      <c r="J86" s="333"/>
      <c r="K86" s="333"/>
      <c r="L86" s="333"/>
      <c r="M86" s="169"/>
      <c r="N86" s="170"/>
      <c r="O86" s="171">
        <v>1</v>
      </c>
      <c r="P86" s="172">
        <f t="shared" si="1"/>
        <v>0</v>
      </c>
      <c r="Q86" s="168"/>
    </row>
    <row r="87" spans="1:17" ht="15" customHeight="1">
      <c r="A87" s="369">
        <v>79</v>
      </c>
      <c r="B87" s="168"/>
      <c r="C87" s="306"/>
      <c r="D87" s="334"/>
      <c r="E87" s="334"/>
      <c r="F87" s="334"/>
      <c r="G87" s="334"/>
      <c r="H87" s="334"/>
      <c r="I87" s="167"/>
      <c r="J87" s="333"/>
      <c r="K87" s="333"/>
      <c r="L87" s="333"/>
      <c r="M87" s="169"/>
      <c r="N87" s="170"/>
      <c r="O87" s="171">
        <v>1</v>
      </c>
      <c r="P87" s="172">
        <f t="shared" si="1"/>
        <v>0</v>
      </c>
      <c r="Q87" s="168"/>
    </row>
    <row r="88" spans="1:17" ht="15" customHeight="1">
      <c r="A88" s="369">
        <v>80</v>
      </c>
      <c r="B88" s="168"/>
      <c r="C88" s="306"/>
      <c r="D88" s="334"/>
      <c r="E88" s="334"/>
      <c r="F88" s="334"/>
      <c r="G88" s="334"/>
      <c r="H88" s="334"/>
      <c r="I88" s="167"/>
      <c r="J88" s="333"/>
      <c r="K88" s="333"/>
      <c r="L88" s="333"/>
      <c r="M88" s="169"/>
      <c r="N88" s="170"/>
      <c r="O88" s="171">
        <v>1</v>
      </c>
      <c r="P88" s="172">
        <f t="shared" si="1"/>
        <v>0</v>
      </c>
      <c r="Q88" s="168"/>
    </row>
    <row r="89" spans="1:17" ht="15" customHeight="1">
      <c r="A89" s="369">
        <v>81</v>
      </c>
      <c r="B89" s="168"/>
      <c r="C89" s="306"/>
      <c r="D89" s="334"/>
      <c r="E89" s="334"/>
      <c r="F89" s="334"/>
      <c r="G89" s="334"/>
      <c r="H89" s="334"/>
      <c r="I89" s="167"/>
      <c r="J89" s="333"/>
      <c r="K89" s="333"/>
      <c r="L89" s="333"/>
      <c r="M89" s="169"/>
      <c r="N89" s="170"/>
      <c r="O89" s="171">
        <v>1</v>
      </c>
      <c r="P89" s="172">
        <f t="shared" si="1"/>
        <v>0</v>
      </c>
      <c r="Q89" s="168"/>
    </row>
    <row r="90" spans="1:17" ht="15" customHeight="1">
      <c r="A90" s="369">
        <v>82</v>
      </c>
      <c r="B90" s="168"/>
      <c r="C90" s="306"/>
      <c r="D90" s="334"/>
      <c r="E90" s="334"/>
      <c r="F90" s="334"/>
      <c r="G90" s="334"/>
      <c r="H90" s="334"/>
      <c r="I90" s="167"/>
      <c r="J90" s="333"/>
      <c r="K90" s="333"/>
      <c r="L90" s="333"/>
      <c r="M90" s="169"/>
      <c r="N90" s="170"/>
      <c r="O90" s="171">
        <v>1</v>
      </c>
      <c r="P90" s="172">
        <f t="shared" si="1"/>
        <v>0</v>
      </c>
      <c r="Q90" s="168"/>
    </row>
    <row r="91" spans="1:17" ht="15" customHeight="1">
      <c r="A91" s="369">
        <v>83</v>
      </c>
      <c r="B91" s="168"/>
      <c r="C91" s="306"/>
      <c r="D91" s="334"/>
      <c r="E91" s="334"/>
      <c r="F91" s="334"/>
      <c r="G91" s="334"/>
      <c r="H91" s="334"/>
      <c r="I91" s="167"/>
      <c r="J91" s="333"/>
      <c r="K91" s="333"/>
      <c r="L91" s="333"/>
      <c r="M91" s="169"/>
      <c r="N91" s="170"/>
      <c r="O91" s="171">
        <v>1</v>
      </c>
      <c r="P91" s="172">
        <f t="shared" si="1"/>
        <v>0</v>
      </c>
      <c r="Q91" s="168"/>
    </row>
    <row r="92" spans="1:17" ht="15" customHeight="1">
      <c r="A92" s="369">
        <v>84</v>
      </c>
      <c r="B92" s="168"/>
      <c r="C92" s="306"/>
      <c r="D92" s="334"/>
      <c r="E92" s="334"/>
      <c r="F92" s="334"/>
      <c r="G92" s="334"/>
      <c r="H92" s="334"/>
      <c r="I92" s="167"/>
      <c r="J92" s="333"/>
      <c r="K92" s="333"/>
      <c r="L92" s="333"/>
      <c r="M92" s="169"/>
      <c r="N92" s="170"/>
      <c r="O92" s="171">
        <v>1</v>
      </c>
      <c r="P92" s="172">
        <f t="shared" si="1"/>
        <v>0</v>
      </c>
      <c r="Q92" s="168"/>
    </row>
    <row r="93" spans="1:17" ht="15" customHeight="1">
      <c r="A93" s="369">
        <v>85</v>
      </c>
      <c r="B93" s="168"/>
      <c r="C93" s="306"/>
      <c r="D93" s="334"/>
      <c r="E93" s="334"/>
      <c r="F93" s="334"/>
      <c r="G93" s="334"/>
      <c r="H93" s="334"/>
      <c r="I93" s="167"/>
      <c r="J93" s="333"/>
      <c r="K93" s="333"/>
      <c r="L93" s="333"/>
      <c r="M93" s="169"/>
      <c r="N93" s="170"/>
      <c r="O93" s="171">
        <v>1</v>
      </c>
      <c r="P93" s="172">
        <f t="shared" si="1"/>
        <v>0</v>
      </c>
      <c r="Q93" s="168"/>
    </row>
    <row r="94" spans="1:17" ht="15" customHeight="1">
      <c r="A94" s="369">
        <v>86</v>
      </c>
      <c r="B94" s="168"/>
      <c r="C94" s="306"/>
      <c r="D94" s="334"/>
      <c r="E94" s="334"/>
      <c r="F94" s="334"/>
      <c r="G94" s="334"/>
      <c r="H94" s="334"/>
      <c r="I94" s="167"/>
      <c r="J94" s="333"/>
      <c r="K94" s="333"/>
      <c r="L94" s="333"/>
      <c r="M94" s="169"/>
      <c r="N94" s="170"/>
      <c r="O94" s="171">
        <v>1</v>
      </c>
      <c r="P94" s="172">
        <f t="shared" si="1"/>
        <v>0</v>
      </c>
      <c r="Q94" s="168"/>
    </row>
    <row r="95" spans="1:17" ht="15" customHeight="1">
      <c r="A95" s="369">
        <v>87</v>
      </c>
      <c r="B95" s="168"/>
      <c r="C95" s="306"/>
      <c r="D95" s="334"/>
      <c r="E95" s="334"/>
      <c r="F95" s="334"/>
      <c r="G95" s="334"/>
      <c r="H95" s="334"/>
      <c r="I95" s="167"/>
      <c r="J95" s="333"/>
      <c r="K95" s="333"/>
      <c r="L95" s="333"/>
      <c r="M95" s="169"/>
      <c r="N95" s="170"/>
      <c r="O95" s="171">
        <v>1</v>
      </c>
      <c r="P95" s="172">
        <f t="shared" ref="P95:P158" si="2">IF(N95&lt;0,0,SUM(N95*O95))</f>
        <v>0</v>
      </c>
      <c r="Q95" s="168"/>
    </row>
    <row r="96" spans="1:17" ht="15" customHeight="1">
      <c r="A96" s="369">
        <v>88</v>
      </c>
      <c r="B96" s="168"/>
      <c r="C96" s="306"/>
      <c r="D96" s="334"/>
      <c r="E96" s="334"/>
      <c r="F96" s="334"/>
      <c r="G96" s="334"/>
      <c r="H96" s="334"/>
      <c r="I96" s="167"/>
      <c r="J96" s="333"/>
      <c r="K96" s="333"/>
      <c r="L96" s="333"/>
      <c r="M96" s="169"/>
      <c r="N96" s="170"/>
      <c r="O96" s="171">
        <v>1</v>
      </c>
      <c r="P96" s="172">
        <f t="shared" si="2"/>
        <v>0</v>
      </c>
      <c r="Q96" s="168"/>
    </row>
    <row r="97" spans="1:17" ht="15" customHeight="1">
      <c r="A97" s="369">
        <v>89</v>
      </c>
      <c r="B97" s="168"/>
      <c r="C97" s="306"/>
      <c r="D97" s="334"/>
      <c r="E97" s="334"/>
      <c r="F97" s="334"/>
      <c r="G97" s="334"/>
      <c r="H97" s="334"/>
      <c r="I97" s="167"/>
      <c r="J97" s="333"/>
      <c r="K97" s="333"/>
      <c r="L97" s="333"/>
      <c r="M97" s="169"/>
      <c r="N97" s="170"/>
      <c r="O97" s="171">
        <v>1</v>
      </c>
      <c r="P97" s="172">
        <f t="shared" si="2"/>
        <v>0</v>
      </c>
      <c r="Q97" s="168"/>
    </row>
    <row r="98" spans="1:17" ht="15" customHeight="1">
      <c r="A98" s="369">
        <v>90</v>
      </c>
      <c r="B98" s="168"/>
      <c r="C98" s="306"/>
      <c r="D98" s="334"/>
      <c r="E98" s="334"/>
      <c r="F98" s="334"/>
      <c r="G98" s="334"/>
      <c r="H98" s="334"/>
      <c r="I98" s="167"/>
      <c r="J98" s="333"/>
      <c r="K98" s="333"/>
      <c r="L98" s="333"/>
      <c r="M98" s="169"/>
      <c r="N98" s="170"/>
      <c r="O98" s="171">
        <v>1</v>
      </c>
      <c r="P98" s="172">
        <f t="shared" si="2"/>
        <v>0</v>
      </c>
      <c r="Q98" s="168"/>
    </row>
    <row r="99" spans="1:17" ht="15" customHeight="1">
      <c r="A99" s="369">
        <v>91</v>
      </c>
      <c r="B99" s="168"/>
      <c r="C99" s="306"/>
      <c r="D99" s="334"/>
      <c r="E99" s="334"/>
      <c r="F99" s="334"/>
      <c r="G99" s="334"/>
      <c r="H99" s="334"/>
      <c r="I99" s="167"/>
      <c r="J99" s="333"/>
      <c r="K99" s="333"/>
      <c r="L99" s="333"/>
      <c r="M99" s="169"/>
      <c r="N99" s="170"/>
      <c r="O99" s="171">
        <v>1</v>
      </c>
      <c r="P99" s="172">
        <f t="shared" si="2"/>
        <v>0</v>
      </c>
      <c r="Q99" s="168"/>
    </row>
    <row r="100" spans="1:17" ht="15" customHeight="1">
      <c r="A100" s="369">
        <v>92</v>
      </c>
      <c r="B100" s="168"/>
      <c r="C100" s="306"/>
      <c r="D100" s="334"/>
      <c r="E100" s="334"/>
      <c r="F100" s="334"/>
      <c r="G100" s="334"/>
      <c r="H100" s="334"/>
      <c r="I100" s="167"/>
      <c r="J100" s="333"/>
      <c r="K100" s="333"/>
      <c r="L100" s="333"/>
      <c r="M100" s="169"/>
      <c r="N100" s="170"/>
      <c r="O100" s="171">
        <v>1</v>
      </c>
      <c r="P100" s="172">
        <f t="shared" si="2"/>
        <v>0</v>
      </c>
      <c r="Q100" s="168"/>
    </row>
    <row r="101" spans="1:17" ht="15" customHeight="1">
      <c r="A101" s="369">
        <v>93</v>
      </c>
      <c r="B101" s="168"/>
      <c r="C101" s="306"/>
      <c r="D101" s="334"/>
      <c r="E101" s="334"/>
      <c r="F101" s="334"/>
      <c r="G101" s="334"/>
      <c r="H101" s="334"/>
      <c r="I101" s="167"/>
      <c r="J101" s="333"/>
      <c r="K101" s="333"/>
      <c r="L101" s="333"/>
      <c r="M101" s="169"/>
      <c r="N101" s="170"/>
      <c r="O101" s="171">
        <v>1</v>
      </c>
      <c r="P101" s="172">
        <f t="shared" si="2"/>
        <v>0</v>
      </c>
      <c r="Q101" s="168"/>
    </row>
    <row r="102" spans="1:17" ht="15" customHeight="1">
      <c r="A102" s="369">
        <v>94</v>
      </c>
      <c r="B102" s="168"/>
      <c r="C102" s="306"/>
      <c r="D102" s="334"/>
      <c r="E102" s="334"/>
      <c r="F102" s="334"/>
      <c r="G102" s="334"/>
      <c r="H102" s="334"/>
      <c r="I102" s="167"/>
      <c r="J102" s="333"/>
      <c r="K102" s="333"/>
      <c r="L102" s="333"/>
      <c r="M102" s="169"/>
      <c r="N102" s="170"/>
      <c r="O102" s="171">
        <v>1</v>
      </c>
      <c r="P102" s="172">
        <f t="shared" si="2"/>
        <v>0</v>
      </c>
      <c r="Q102" s="168"/>
    </row>
    <row r="103" spans="1:17" ht="15" customHeight="1">
      <c r="A103" s="369">
        <v>95</v>
      </c>
      <c r="B103" s="168"/>
      <c r="C103" s="306"/>
      <c r="D103" s="334"/>
      <c r="E103" s="334"/>
      <c r="F103" s="334"/>
      <c r="G103" s="334"/>
      <c r="H103" s="334"/>
      <c r="I103" s="167"/>
      <c r="J103" s="333"/>
      <c r="K103" s="333"/>
      <c r="L103" s="333"/>
      <c r="M103" s="169"/>
      <c r="N103" s="170"/>
      <c r="O103" s="171">
        <v>1</v>
      </c>
      <c r="P103" s="172">
        <f t="shared" si="2"/>
        <v>0</v>
      </c>
      <c r="Q103" s="168"/>
    </row>
    <row r="104" spans="1:17" ht="15" customHeight="1">
      <c r="A104" s="369">
        <v>96</v>
      </c>
      <c r="B104" s="168"/>
      <c r="C104" s="306"/>
      <c r="D104" s="334"/>
      <c r="E104" s="334"/>
      <c r="F104" s="334"/>
      <c r="G104" s="334"/>
      <c r="H104" s="334"/>
      <c r="I104" s="167"/>
      <c r="J104" s="333"/>
      <c r="K104" s="333"/>
      <c r="L104" s="333"/>
      <c r="M104" s="169"/>
      <c r="N104" s="170"/>
      <c r="O104" s="171">
        <v>1</v>
      </c>
      <c r="P104" s="172">
        <f t="shared" si="2"/>
        <v>0</v>
      </c>
      <c r="Q104" s="168"/>
    </row>
    <row r="105" spans="1:17" ht="15" customHeight="1">
      <c r="A105" s="369">
        <v>97</v>
      </c>
      <c r="B105" s="168"/>
      <c r="C105" s="306"/>
      <c r="D105" s="334"/>
      <c r="E105" s="334"/>
      <c r="F105" s="334"/>
      <c r="G105" s="334"/>
      <c r="H105" s="334"/>
      <c r="I105" s="167"/>
      <c r="J105" s="333"/>
      <c r="K105" s="333"/>
      <c r="L105" s="333"/>
      <c r="M105" s="169"/>
      <c r="N105" s="170"/>
      <c r="O105" s="171">
        <v>1</v>
      </c>
      <c r="P105" s="172">
        <f t="shared" si="2"/>
        <v>0</v>
      </c>
      <c r="Q105" s="168"/>
    </row>
    <row r="106" spans="1:17" ht="15" customHeight="1">
      <c r="A106" s="369">
        <v>98</v>
      </c>
      <c r="B106" s="168"/>
      <c r="C106" s="306"/>
      <c r="D106" s="334"/>
      <c r="E106" s="334"/>
      <c r="F106" s="334"/>
      <c r="G106" s="334"/>
      <c r="H106" s="334"/>
      <c r="I106" s="167"/>
      <c r="J106" s="333"/>
      <c r="K106" s="333"/>
      <c r="L106" s="333"/>
      <c r="M106" s="169"/>
      <c r="N106" s="170"/>
      <c r="O106" s="171">
        <v>1</v>
      </c>
      <c r="P106" s="172">
        <f t="shared" si="2"/>
        <v>0</v>
      </c>
      <c r="Q106" s="168"/>
    </row>
    <row r="107" spans="1:17" ht="15" customHeight="1">
      <c r="A107" s="369">
        <v>99</v>
      </c>
      <c r="B107" s="168"/>
      <c r="C107" s="306"/>
      <c r="D107" s="334"/>
      <c r="E107" s="334"/>
      <c r="F107" s="334"/>
      <c r="G107" s="334"/>
      <c r="H107" s="334"/>
      <c r="I107" s="167"/>
      <c r="J107" s="333"/>
      <c r="K107" s="333"/>
      <c r="L107" s="333"/>
      <c r="M107" s="169"/>
      <c r="N107" s="170"/>
      <c r="O107" s="171">
        <v>1</v>
      </c>
      <c r="P107" s="172">
        <f t="shared" si="2"/>
        <v>0</v>
      </c>
      <c r="Q107" s="168"/>
    </row>
    <row r="108" spans="1:17" ht="15" customHeight="1">
      <c r="A108" s="369">
        <v>100</v>
      </c>
      <c r="B108" s="168"/>
      <c r="C108" s="306"/>
      <c r="D108" s="334"/>
      <c r="E108" s="334"/>
      <c r="F108" s="334"/>
      <c r="G108" s="334"/>
      <c r="H108" s="334"/>
      <c r="I108" s="167"/>
      <c r="J108" s="333"/>
      <c r="K108" s="333"/>
      <c r="L108" s="333"/>
      <c r="M108" s="169"/>
      <c r="N108" s="170"/>
      <c r="O108" s="171">
        <v>1</v>
      </c>
      <c r="P108" s="172">
        <f t="shared" si="2"/>
        <v>0</v>
      </c>
      <c r="Q108" s="168"/>
    </row>
    <row r="109" spans="1:17" ht="15" customHeight="1">
      <c r="A109" s="369">
        <v>101</v>
      </c>
      <c r="B109" s="168"/>
      <c r="C109" s="306"/>
      <c r="D109" s="334"/>
      <c r="E109" s="334"/>
      <c r="F109" s="334"/>
      <c r="G109" s="334"/>
      <c r="H109" s="334"/>
      <c r="I109" s="167"/>
      <c r="J109" s="333"/>
      <c r="K109" s="333"/>
      <c r="L109" s="333"/>
      <c r="M109" s="169"/>
      <c r="N109" s="170"/>
      <c r="O109" s="171">
        <v>1</v>
      </c>
      <c r="P109" s="172">
        <f t="shared" si="2"/>
        <v>0</v>
      </c>
      <c r="Q109" s="168"/>
    </row>
    <row r="110" spans="1:17" ht="15" customHeight="1">
      <c r="A110" s="369">
        <v>102</v>
      </c>
      <c r="B110" s="168"/>
      <c r="C110" s="306"/>
      <c r="D110" s="334"/>
      <c r="E110" s="334"/>
      <c r="F110" s="334"/>
      <c r="G110" s="334"/>
      <c r="H110" s="334"/>
      <c r="I110" s="167"/>
      <c r="J110" s="333"/>
      <c r="K110" s="333"/>
      <c r="L110" s="333"/>
      <c r="M110" s="169"/>
      <c r="N110" s="170"/>
      <c r="O110" s="171">
        <v>1</v>
      </c>
      <c r="P110" s="172">
        <f t="shared" si="2"/>
        <v>0</v>
      </c>
      <c r="Q110" s="168"/>
    </row>
    <row r="111" spans="1:17" ht="15" customHeight="1">
      <c r="A111" s="369">
        <v>103</v>
      </c>
      <c r="B111" s="168"/>
      <c r="C111" s="306"/>
      <c r="D111" s="334"/>
      <c r="E111" s="334"/>
      <c r="F111" s="334"/>
      <c r="G111" s="334"/>
      <c r="H111" s="334"/>
      <c r="I111" s="167"/>
      <c r="J111" s="333"/>
      <c r="K111" s="333"/>
      <c r="L111" s="333"/>
      <c r="M111" s="169"/>
      <c r="N111" s="170"/>
      <c r="O111" s="171">
        <v>1</v>
      </c>
      <c r="P111" s="172">
        <f t="shared" si="2"/>
        <v>0</v>
      </c>
      <c r="Q111" s="168"/>
    </row>
    <row r="112" spans="1:17" ht="15" customHeight="1">
      <c r="A112" s="369">
        <v>104</v>
      </c>
      <c r="B112" s="168"/>
      <c r="C112" s="306"/>
      <c r="D112" s="334"/>
      <c r="E112" s="334"/>
      <c r="F112" s="334"/>
      <c r="G112" s="334"/>
      <c r="H112" s="334"/>
      <c r="I112" s="167"/>
      <c r="J112" s="333"/>
      <c r="K112" s="333"/>
      <c r="L112" s="333"/>
      <c r="M112" s="169"/>
      <c r="N112" s="170"/>
      <c r="O112" s="171">
        <v>1</v>
      </c>
      <c r="P112" s="172">
        <f t="shared" si="2"/>
        <v>0</v>
      </c>
      <c r="Q112" s="168"/>
    </row>
    <row r="113" spans="1:17" ht="15" customHeight="1">
      <c r="A113" s="369">
        <v>105</v>
      </c>
      <c r="B113" s="168"/>
      <c r="C113" s="306"/>
      <c r="D113" s="334"/>
      <c r="E113" s="334"/>
      <c r="F113" s="334"/>
      <c r="G113" s="334"/>
      <c r="H113" s="334"/>
      <c r="I113" s="167"/>
      <c r="J113" s="333"/>
      <c r="K113" s="333"/>
      <c r="L113" s="333"/>
      <c r="M113" s="169"/>
      <c r="N113" s="170"/>
      <c r="O113" s="171">
        <v>1</v>
      </c>
      <c r="P113" s="172">
        <f t="shared" si="2"/>
        <v>0</v>
      </c>
      <c r="Q113" s="168"/>
    </row>
    <row r="114" spans="1:17" ht="15" customHeight="1">
      <c r="A114" s="369">
        <v>106</v>
      </c>
      <c r="B114" s="168"/>
      <c r="C114" s="306"/>
      <c r="D114" s="334"/>
      <c r="E114" s="334"/>
      <c r="F114" s="334"/>
      <c r="G114" s="334"/>
      <c r="H114" s="334"/>
      <c r="I114" s="167"/>
      <c r="J114" s="333"/>
      <c r="K114" s="333"/>
      <c r="L114" s="333"/>
      <c r="M114" s="169"/>
      <c r="N114" s="170"/>
      <c r="O114" s="171">
        <v>1</v>
      </c>
      <c r="P114" s="172">
        <f t="shared" si="2"/>
        <v>0</v>
      </c>
      <c r="Q114" s="168"/>
    </row>
    <row r="115" spans="1:17" ht="15" customHeight="1">
      <c r="A115" s="369">
        <v>107</v>
      </c>
      <c r="B115" s="168"/>
      <c r="C115" s="306"/>
      <c r="D115" s="334"/>
      <c r="E115" s="334"/>
      <c r="F115" s="334"/>
      <c r="G115" s="334"/>
      <c r="H115" s="334"/>
      <c r="I115" s="167"/>
      <c r="J115" s="333"/>
      <c r="K115" s="333"/>
      <c r="L115" s="333"/>
      <c r="M115" s="169"/>
      <c r="N115" s="170"/>
      <c r="O115" s="171">
        <v>1</v>
      </c>
      <c r="P115" s="172">
        <f t="shared" si="2"/>
        <v>0</v>
      </c>
      <c r="Q115" s="168"/>
    </row>
    <row r="116" spans="1:17" ht="15" customHeight="1">
      <c r="A116" s="369">
        <v>108</v>
      </c>
      <c r="B116" s="168"/>
      <c r="C116" s="306"/>
      <c r="D116" s="334"/>
      <c r="E116" s="334"/>
      <c r="F116" s="334"/>
      <c r="G116" s="334"/>
      <c r="H116" s="334"/>
      <c r="I116" s="167"/>
      <c r="J116" s="333"/>
      <c r="K116" s="333"/>
      <c r="L116" s="333"/>
      <c r="M116" s="169"/>
      <c r="N116" s="170"/>
      <c r="O116" s="171">
        <v>1</v>
      </c>
      <c r="P116" s="172">
        <f t="shared" si="2"/>
        <v>0</v>
      </c>
      <c r="Q116" s="168"/>
    </row>
    <row r="117" spans="1:17" ht="15" customHeight="1">
      <c r="A117" s="369">
        <v>109</v>
      </c>
      <c r="B117" s="168"/>
      <c r="C117" s="306"/>
      <c r="D117" s="334"/>
      <c r="E117" s="334"/>
      <c r="F117" s="334"/>
      <c r="G117" s="334"/>
      <c r="H117" s="334"/>
      <c r="I117" s="167"/>
      <c r="J117" s="333"/>
      <c r="K117" s="333"/>
      <c r="L117" s="333"/>
      <c r="M117" s="169"/>
      <c r="N117" s="170"/>
      <c r="O117" s="171">
        <v>1</v>
      </c>
      <c r="P117" s="172">
        <f t="shared" si="2"/>
        <v>0</v>
      </c>
      <c r="Q117" s="168"/>
    </row>
    <row r="118" spans="1:17" ht="15" customHeight="1">
      <c r="A118" s="369">
        <v>110</v>
      </c>
      <c r="B118" s="168"/>
      <c r="C118" s="306"/>
      <c r="D118" s="334"/>
      <c r="E118" s="334"/>
      <c r="F118" s="334"/>
      <c r="G118" s="334"/>
      <c r="H118" s="334"/>
      <c r="I118" s="167"/>
      <c r="J118" s="333"/>
      <c r="K118" s="333"/>
      <c r="L118" s="333"/>
      <c r="M118" s="169"/>
      <c r="N118" s="170"/>
      <c r="O118" s="171">
        <v>1</v>
      </c>
      <c r="P118" s="172">
        <f t="shared" si="2"/>
        <v>0</v>
      </c>
      <c r="Q118" s="168"/>
    </row>
    <row r="119" spans="1:17" ht="15" customHeight="1">
      <c r="A119" s="369">
        <v>111</v>
      </c>
      <c r="B119" s="168"/>
      <c r="C119" s="306"/>
      <c r="D119" s="334"/>
      <c r="E119" s="334"/>
      <c r="F119" s="334"/>
      <c r="G119" s="334"/>
      <c r="H119" s="334"/>
      <c r="I119" s="167"/>
      <c r="J119" s="333"/>
      <c r="K119" s="333"/>
      <c r="L119" s="333"/>
      <c r="M119" s="169"/>
      <c r="N119" s="170"/>
      <c r="O119" s="171">
        <v>1</v>
      </c>
      <c r="P119" s="172">
        <f t="shared" si="2"/>
        <v>0</v>
      </c>
      <c r="Q119" s="168"/>
    </row>
    <row r="120" spans="1:17" ht="15" customHeight="1">
      <c r="A120" s="369">
        <v>112</v>
      </c>
      <c r="B120" s="168"/>
      <c r="C120" s="306"/>
      <c r="D120" s="334"/>
      <c r="E120" s="334"/>
      <c r="F120" s="334"/>
      <c r="G120" s="334"/>
      <c r="H120" s="334"/>
      <c r="I120" s="167"/>
      <c r="J120" s="333"/>
      <c r="K120" s="333"/>
      <c r="L120" s="333"/>
      <c r="M120" s="169"/>
      <c r="N120" s="170"/>
      <c r="O120" s="171">
        <v>1</v>
      </c>
      <c r="P120" s="172">
        <f t="shared" si="2"/>
        <v>0</v>
      </c>
      <c r="Q120" s="168"/>
    </row>
    <row r="121" spans="1:17" ht="15" customHeight="1">
      <c r="A121" s="369">
        <v>113</v>
      </c>
      <c r="B121" s="168"/>
      <c r="C121" s="306"/>
      <c r="D121" s="334"/>
      <c r="E121" s="334"/>
      <c r="F121" s="334"/>
      <c r="G121" s="334"/>
      <c r="H121" s="334"/>
      <c r="I121" s="167"/>
      <c r="J121" s="333"/>
      <c r="K121" s="333"/>
      <c r="L121" s="333"/>
      <c r="M121" s="169"/>
      <c r="N121" s="170"/>
      <c r="O121" s="171">
        <v>1</v>
      </c>
      <c r="P121" s="172">
        <f t="shared" si="2"/>
        <v>0</v>
      </c>
      <c r="Q121" s="168"/>
    </row>
    <row r="122" spans="1:17" ht="15" customHeight="1">
      <c r="A122" s="369">
        <v>114</v>
      </c>
      <c r="B122" s="168"/>
      <c r="C122" s="306"/>
      <c r="D122" s="334"/>
      <c r="E122" s="334"/>
      <c r="F122" s="334"/>
      <c r="G122" s="334"/>
      <c r="H122" s="334"/>
      <c r="I122" s="167"/>
      <c r="J122" s="333"/>
      <c r="K122" s="333"/>
      <c r="L122" s="333"/>
      <c r="M122" s="169"/>
      <c r="N122" s="170"/>
      <c r="O122" s="171">
        <v>1</v>
      </c>
      <c r="P122" s="172">
        <f t="shared" si="2"/>
        <v>0</v>
      </c>
      <c r="Q122" s="168"/>
    </row>
    <row r="123" spans="1:17" ht="15" customHeight="1">
      <c r="A123" s="369">
        <v>115</v>
      </c>
      <c r="B123" s="168"/>
      <c r="C123" s="306"/>
      <c r="D123" s="334"/>
      <c r="E123" s="334"/>
      <c r="F123" s="334"/>
      <c r="G123" s="334"/>
      <c r="H123" s="334"/>
      <c r="I123" s="167"/>
      <c r="J123" s="333"/>
      <c r="K123" s="333"/>
      <c r="L123" s="333"/>
      <c r="M123" s="169"/>
      <c r="N123" s="170"/>
      <c r="O123" s="171">
        <v>1</v>
      </c>
      <c r="P123" s="172">
        <f t="shared" si="2"/>
        <v>0</v>
      </c>
      <c r="Q123" s="168"/>
    </row>
    <row r="124" spans="1:17" ht="15" customHeight="1">
      <c r="A124" s="369">
        <v>116</v>
      </c>
      <c r="B124" s="168"/>
      <c r="C124" s="306"/>
      <c r="D124" s="334"/>
      <c r="E124" s="334"/>
      <c r="F124" s="334"/>
      <c r="G124" s="334"/>
      <c r="H124" s="334"/>
      <c r="I124" s="167"/>
      <c r="J124" s="333"/>
      <c r="K124" s="333"/>
      <c r="L124" s="333"/>
      <c r="M124" s="169"/>
      <c r="N124" s="170"/>
      <c r="O124" s="171">
        <v>1</v>
      </c>
      <c r="P124" s="172">
        <f t="shared" si="2"/>
        <v>0</v>
      </c>
      <c r="Q124" s="168"/>
    </row>
    <row r="125" spans="1:17" ht="15" customHeight="1">
      <c r="A125" s="369">
        <v>117</v>
      </c>
      <c r="B125" s="168"/>
      <c r="C125" s="306"/>
      <c r="D125" s="334"/>
      <c r="E125" s="334"/>
      <c r="F125" s="334"/>
      <c r="G125" s="334"/>
      <c r="H125" s="334"/>
      <c r="I125" s="167"/>
      <c r="J125" s="333"/>
      <c r="K125" s="333"/>
      <c r="L125" s="333"/>
      <c r="M125" s="169"/>
      <c r="N125" s="170"/>
      <c r="O125" s="171">
        <v>1</v>
      </c>
      <c r="P125" s="172">
        <f t="shared" si="2"/>
        <v>0</v>
      </c>
      <c r="Q125" s="168"/>
    </row>
    <row r="126" spans="1:17" ht="15" customHeight="1">
      <c r="A126" s="369">
        <v>118</v>
      </c>
      <c r="B126" s="168"/>
      <c r="C126" s="306"/>
      <c r="D126" s="334"/>
      <c r="E126" s="334"/>
      <c r="F126" s="334"/>
      <c r="G126" s="334"/>
      <c r="H126" s="334"/>
      <c r="I126" s="167"/>
      <c r="J126" s="333"/>
      <c r="K126" s="333"/>
      <c r="L126" s="333"/>
      <c r="M126" s="169"/>
      <c r="N126" s="170"/>
      <c r="O126" s="171">
        <v>1</v>
      </c>
      <c r="P126" s="172">
        <f t="shared" si="2"/>
        <v>0</v>
      </c>
      <c r="Q126" s="168"/>
    </row>
    <row r="127" spans="1:17" ht="15" customHeight="1">
      <c r="A127" s="369">
        <v>119</v>
      </c>
      <c r="B127" s="168"/>
      <c r="C127" s="306"/>
      <c r="D127" s="334"/>
      <c r="E127" s="334"/>
      <c r="F127" s="334"/>
      <c r="G127" s="334"/>
      <c r="H127" s="334"/>
      <c r="I127" s="167"/>
      <c r="J127" s="333"/>
      <c r="K127" s="333"/>
      <c r="L127" s="333"/>
      <c r="M127" s="169"/>
      <c r="N127" s="170"/>
      <c r="O127" s="171">
        <v>1</v>
      </c>
      <c r="P127" s="172">
        <f t="shared" si="2"/>
        <v>0</v>
      </c>
      <c r="Q127" s="168"/>
    </row>
    <row r="128" spans="1:17" ht="15" customHeight="1">
      <c r="A128" s="369">
        <v>120</v>
      </c>
      <c r="B128" s="168"/>
      <c r="C128" s="306"/>
      <c r="D128" s="334"/>
      <c r="E128" s="334"/>
      <c r="F128" s="334"/>
      <c r="G128" s="334"/>
      <c r="H128" s="334"/>
      <c r="I128" s="167"/>
      <c r="J128" s="333"/>
      <c r="K128" s="333"/>
      <c r="L128" s="333"/>
      <c r="M128" s="169"/>
      <c r="N128" s="170"/>
      <c r="O128" s="171">
        <v>1</v>
      </c>
      <c r="P128" s="172">
        <f t="shared" si="2"/>
        <v>0</v>
      </c>
      <c r="Q128" s="168"/>
    </row>
    <row r="129" spans="1:17" ht="15" customHeight="1">
      <c r="A129" s="369">
        <v>121</v>
      </c>
      <c r="B129" s="168"/>
      <c r="C129" s="306"/>
      <c r="D129" s="334"/>
      <c r="E129" s="334"/>
      <c r="F129" s="334"/>
      <c r="G129" s="334"/>
      <c r="H129" s="334"/>
      <c r="I129" s="167"/>
      <c r="J129" s="333"/>
      <c r="K129" s="333"/>
      <c r="L129" s="333"/>
      <c r="M129" s="169"/>
      <c r="N129" s="170"/>
      <c r="O129" s="171">
        <v>1</v>
      </c>
      <c r="P129" s="172">
        <f t="shared" si="2"/>
        <v>0</v>
      </c>
      <c r="Q129" s="168"/>
    </row>
    <row r="130" spans="1:17" ht="15" customHeight="1">
      <c r="A130" s="369">
        <v>122</v>
      </c>
      <c r="B130" s="168"/>
      <c r="C130" s="306"/>
      <c r="D130" s="334"/>
      <c r="E130" s="334"/>
      <c r="F130" s="334"/>
      <c r="G130" s="334"/>
      <c r="H130" s="334"/>
      <c r="I130" s="167"/>
      <c r="J130" s="333"/>
      <c r="K130" s="333"/>
      <c r="L130" s="333"/>
      <c r="M130" s="169"/>
      <c r="N130" s="170"/>
      <c r="O130" s="171">
        <v>1</v>
      </c>
      <c r="P130" s="172">
        <f t="shared" si="2"/>
        <v>0</v>
      </c>
      <c r="Q130" s="168"/>
    </row>
    <row r="131" spans="1:17" ht="15" customHeight="1">
      <c r="A131" s="369">
        <v>123</v>
      </c>
      <c r="B131" s="168"/>
      <c r="C131" s="306"/>
      <c r="D131" s="334"/>
      <c r="E131" s="334"/>
      <c r="F131" s="334"/>
      <c r="G131" s="334"/>
      <c r="H131" s="334"/>
      <c r="I131" s="167"/>
      <c r="J131" s="333"/>
      <c r="K131" s="333"/>
      <c r="L131" s="333"/>
      <c r="M131" s="169"/>
      <c r="N131" s="170"/>
      <c r="O131" s="171">
        <v>1</v>
      </c>
      <c r="P131" s="172">
        <f t="shared" si="2"/>
        <v>0</v>
      </c>
      <c r="Q131" s="168"/>
    </row>
    <row r="132" spans="1:17" ht="15" customHeight="1">
      <c r="A132" s="369">
        <v>124</v>
      </c>
      <c r="B132" s="168"/>
      <c r="C132" s="306"/>
      <c r="D132" s="334"/>
      <c r="E132" s="334"/>
      <c r="F132" s="334"/>
      <c r="G132" s="334"/>
      <c r="H132" s="334"/>
      <c r="I132" s="167"/>
      <c r="J132" s="333"/>
      <c r="K132" s="333"/>
      <c r="L132" s="333"/>
      <c r="M132" s="169"/>
      <c r="N132" s="170"/>
      <c r="O132" s="171">
        <v>1</v>
      </c>
      <c r="P132" s="172">
        <f t="shared" si="2"/>
        <v>0</v>
      </c>
      <c r="Q132" s="168"/>
    </row>
    <row r="133" spans="1:17" ht="15" customHeight="1">
      <c r="A133" s="369">
        <v>125</v>
      </c>
      <c r="B133" s="168"/>
      <c r="C133" s="306"/>
      <c r="D133" s="334"/>
      <c r="E133" s="334"/>
      <c r="F133" s="334"/>
      <c r="G133" s="334"/>
      <c r="H133" s="334"/>
      <c r="I133" s="167"/>
      <c r="J133" s="333"/>
      <c r="K133" s="333"/>
      <c r="L133" s="333"/>
      <c r="M133" s="169"/>
      <c r="N133" s="170"/>
      <c r="O133" s="171">
        <v>1</v>
      </c>
      <c r="P133" s="172">
        <f t="shared" si="2"/>
        <v>0</v>
      </c>
      <c r="Q133" s="168"/>
    </row>
    <row r="134" spans="1:17" ht="15" customHeight="1">
      <c r="A134" s="369">
        <v>126</v>
      </c>
      <c r="B134" s="168"/>
      <c r="C134" s="306"/>
      <c r="D134" s="334"/>
      <c r="E134" s="334"/>
      <c r="F134" s="334"/>
      <c r="G134" s="334"/>
      <c r="H134" s="334"/>
      <c r="I134" s="167"/>
      <c r="J134" s="333"/>
      <c r="K134" s="333"/>
      <c r="L134" s="333"/>
      <c r="M134" s="169"/>
      <c r="N134" s="170"/>
      <c r="O134" s="171">
        <v>1</v>
      </c>
      <c r="P134" s="172">
        <f t="shared" si="2"/>
        <v>0</v>
      </c>
      <c r="Q134" s="168"/>
    </row>
    <row r="135" spans="1:17" ht="15" customHeight="1">
      <c r="A135" s="369">
        <v>127</v>
      </c>
      <c r="B135" s="168"/>
      <c r="C135" s="306"/>
      <c r="D135" s="334"/>
      <c r="E135" s="334"/>
      <c r="F135" s="334"/>
      <c r="G135" s="334"/>
      <c r="H135" s="334"/>
      <c r="I135" s="167"/>
      <c r="J135" s="333"/>
      <c r="K135" s="333"/>
      <c r="L135" s="333"/>
      <c r="M135" s="169"/>
      <c r="N135" s="170"/>
      <c r="O135" s="171">
        <v>1</v>
      </c>
      <c r="P135" s="172">
        <f t="shared" si="2"/>
        <v>0</v>
      </c>
      <c r="Q135" s="168"/>
    </row>
    <row r="136" spans="1:17" ht="15" customHeight="1">
      <c r="A136" s="369">
        <v>128</v>
      </c>
      <c r="B136" s="168"/>
      <c r="C136" s="306"/>
      <c r="D136" s="334"/>
      <c r="E136" s="334"/>
      <c r="F136" s="334"/>
      <c r="G136" s="334"/>
      <c r="H136" s="334"/>
      <c r="I136" s="167"/>
      <c r="J136" s="333"/>
      <c r="K136" s="333"/>
      <c r="L136" s="333"/>
      <c r="M136" s="169"/>
      <c r="N136" s="170"/>
      <c r="O136" s="171">
        <v>1</v>
      </c>
      <c r="P136" s="172">
        <f t="shared" si="2"/>
        <v>0</v>
      </c>
      <c r="Q136" s="168"/>
    </row>
    <row r="137" spans="1:17" ht="15" customHeight="1">
      <c r="A137" s="369">
        <v>129</v>
      </c>
      <c r="B137" s="168"/>
      <c r="C137" s="306"/>
      <c r="D137" s="334"/>
      <c r="E137" s="334"/>
      <c r="F137" s="334"/>
      <c r="G137" s="334"/>
      <c r="H137" s="334"/>
      <c r="I137" s="167"/>
      <c r="J137" s="333"/>
      <c r="K137" s="333"/>
      <c r="L137" s="333"/>
      <c r="M137" s="169"/>
      <c r="N137" s="170"/>
      <c r="O137" s="171">
        <v>1</v>
      </c>
      <c r="P137" s="172">
        <f t="shared" si="2"/>
        <v>0</v>
      </c>
      <c r="Q137" s="168"/>
    </row>
    <row r="138" spans="1:17" ht="15" customHeight="1">
      <c r="A138" s="369">
        <v>130</v>
      </c>
      <c r="B138" s="168"/>
      <c r="C138" s="306"/>
      <c r="D138" s="334"/>
      <c r="E138" s="334"/>
      <c r="F138" s="334"/>
      <c r="G138" s="334"/>
      <c r="H138" s="334"/>
      <c r="I138" s="167"/>
      <c r="J138" s="333"/>
      <c r="K138" s="333"/>
      <c r="L138" s="333"/>
      <c r="M138" s="169"/>
      <c r="N138" s="170"/>
      <c r="O138" s="171">
        <v>1</v>
      </c>
      <c r="P138" s="172">
        <f t="shared" si="2"/>
        <v>0</v>
      </c>
      <c r="Q138" s="168"/>
    </row>
    <row r="139" spans="1:17" ht="15" customHeight="1">
      <c r="A139" s="369">
        <v>131</v>
      </c>
      <c r="B139" s="168"/>
      <c r="C139" s="306"/>
      <c r="D139" s="334"/>
      <c r="E139" s="334"/>
      <c r="F139" s="334"/>
      <c r="G139" s="334"/>
      <c r="H139" s="334"/>
      <c r="I139" s="167"/>
      <c r="J139" s="333"/>
      <c r="K139" s="333"/>
      <c r="L139" s="333"/>
      <c r="M139" s="169"/>
      <c r="N139" s="170"/>
      <c r="O139" s="171">
        <v>1</v>
      </c>
      <c r="P139" s="172">
        <f t="shared" si="2"/>
        <v>0</v>
      </c>
      <c r="Q139" s="168"/>
    </row>
    <row r="140" spans="1:17" ht="15" customHeight="1">
      <c r="A140" s="369">
        <v>132</v>
      </c>
      <c r="B140" s="168"/>
      <c r="C140" s="306"/>
      <c r="D140" s="334"/>
      <c r="E140" s="334"/>
      <c r="F140" s="334"/>
      <c r="G140" s="334"/>
      <c r="H140" s="334"/>
      <c r="I140" s="167"/>
      <c r="J140" s="333"/>
      <c r="K140" s="333"/>
      <c r="L140" s="333"/>
      <c r="M140" s="169"/>
      <c r="N140" s="170"/>
      <c r="O140" s="171">
        <v>1</v>
      </c>
      <c r="P140" s="172">
        <f t="shared" si="2"/>
        <v>0</v>
      </c>
      <c r="Q140" s="168"/>
    </row>
    <row r="141" spans="1:17" ht="15" customHeight="1">
      <c r="A141" s="369">
        <v>133</v>
      </c>
      <c r="B141" s="168"/>
      <c r="C141" s="306"/>
      <c r="D141" s="334"/>
      <c r="E141" s="334"/>
      <c r="F141" s="334"/>
      <c r="G141" s="334"/>
      <c r="H141" s="334"/>
      <c r="I141" s="167"/>
      <c r="J141" s="333"/>
      <c r="K141" s="333"/>
      <c r="L141" s="333"/>
      <c r="M141" s="169"/>
      <c r="N141" s="170"/>
      <c r="O141" s="171">
        <v>1</v>
      </c>
      <c r="P141" s="172">
        <f t="shared" si="2"/>
        <v>0</v>
      </c>
      <c r="Q141" s="168"/>
    </row>
    <row r="142" spans="1:17" ht="15" customHeight="1">
      <c r="A142" s="369">
        <v>134</v>
      </c>
      <c r="B142" s="168"/>
      <c r="C142" s="306"/>
      <c r="D142" s="334"/>
      <c r="E142" s="334"/>
      <c r="F142" s="334"/>
      <c r="G142" s="334"/>
      <c r="H142" s="334"/>
      <c r="I142" s="167"/>
      <c r="J142" s="333"/>
      <c r="K142" s="333"/>
      <c r="L142" s="333"/>
      <c r="M142" s="169"/>
      <c r="N142" s="170"/>
      <c r="O142" s="171">
        <v>1</v>
      </c>
      <c r="P142" s="172">
        <f t="shared" si="2"/>
        <v>0</v>
      </c>
      <c r="Q142" s="168"/>
    </row>
    <row r="143" spans="1:17" ht="15" customHeight="1">
      <c r="A143" s="369">
        <v>135</v>
      </c>
      <c r="B143" s="168"/>
      <c r="C143" s="306"/>
      <c r="D143" s="334"/>
      <c r="E143" s="334"/>
      <c r="F143" s="334"/>
      <c r="G143" s="334"/>
      <c r="H143" s="334"/>
      <c r="I143" s="167"/>
      <c r="J143" s="333"/>
      <c r="K143" s="333"/>
      <c r="L143" s="333"/>
      <c r="M143" s="169"/>
      <c r="N143" s="170"/>
      <c r="O143" s="171">
        <v>1</v>
      </c>
      <c r="P143" s="172">
        <f t="shared" si="2"/>
        <v>0</v>
      </c>
      <c r="Q143" s="168"/>
    </row>
    <row r="144" spans="1:17" ht="15" customHeight="1">
      <c r="A144" s="369">
        <v>136</v>
      </c>
      <c r="B144" s="168"/>
      <c r="C144" s="306"/>
      <c r="D144" s="334"/>
      <c r="E144" s="334"/>
      <c r="F144" s="334"/>
      <c r="G144" s="334"/>
      <c r="H144" s="334"/>
      <c r="I144" s="167"/>
      <c r="J144" s="333"/>
      <c r="K144" s="333"/>
      <c r="L144" s="333"/>
      <c r="M144" s="169"/>
      <c r="N144" s="170"/>
      <c r="O144" s="171">
        <v>1</v>
      </c>
      <c r="P144" s="172">
        <f t="shared" si="2"/>
        <v>0</v>
      </c>
      <c r="Q144" s="168"/>
    </row>
    <row r="145" spans="1:17" ht="15" customHeight="1">
      <c r="A145" s="369">
        <v>137</v>
      </c>
      <c r="B145" s="168"/>
      <c r="C145" s="306"/>
      <c r="D145" s="334"/>
      <c r="E145" s="334"/>
      <c r="F145" s="334"/>
      <c r="G145" s="334"/>
      <c r="H145" s="334"/>
      <c r="I145" s="167"/>
      <c r="J145" s="333"/>
      <c r="K145" s="333"/>
      <c r="L145" s="333"/>
      <c r="M145" s="169"/>
      <c r="N145" s="170"/>
      <c r="O145" s="171">
        <v>1</v>
      </c>
      <c r="P145" s="172">
        <f t="shared" si="2"/>
        <v>0</v>
      </c>
      <c r="Q145" s="168"/>
    </row>
    <row r="146" spans="1:17" ht="15" customHeight="1">
      <c r="A146" s="369">
        <v>138</v>
      </c>
      <c r="B146" s="168"/>
      <c r="C146" s="306"/>
      <c r="D146" s="334"/>
      <c r="E146" s="334"/>
      <c r="F146" s="334"/>
      <c r="G146" s="334"/>
      <c r="H146" s="334"/>
      <c r="I146" s="167"/>
      <c r="J146" s="333"/>
      <c r="K146" s="333"/>
      <c r="L146" s="333"/>
      <c r="M146" s="169"/>
      <c r="N146" s="170"/>
      <c r="O146" s="171">
        <v>1</v>
      </c>
      <c r="P146" s="172">
        <f t="shared" si="2"/>
        <v>0</v>
      </c>
      <c r="Q146" s="168"/>
    </row>
    <row r="147" spans="1:17" ht="15" customHeight="1">
      <c r="A147" s="369">
        <v>139</v>
      </c>
      <c r="B147" s="168"/>
      <c r="C147" s="306"/>
      <c r="D147" s="334"/>
      <c r="E147" s="334"/>
      <c r="F147" s="334"/>
      <c r="G147" s="334"/>
      <c r="H147" s="334"/>
      <c r="I147" s="167"/>
      <c r="J147" s="333"/>
      <c r="K147" s="333"/>
      <c r="L147" s="333"/>
      <c r="M147" s="169"/>
      <c r="N147" s="170"/>
      <c r="O147" s="171">
        <v>1</v>
      </c>
      <c r="P147" s="172">
        <f t="shared" si="2"/>
        <v>0</v>
      </c>
      <c r="Q147" s="168"/>
    </row>
    <row r="148" spans="1:17" ht="15" customHeight="1">
      <c r="A148" s="369">
        <v>140</v>
      </c>
      <c r="B148" s="168"/>
      <c r="C148" s="306"/>
      <c r="D148" s="334"/>
      <c r="E148" s="334"/>
      <c r="F148" s="334"/>
      <c r="G148" s="334"/>
      <c r="H148" s="334"/>
      <c r="I148" s="167"/>
      <c r="J148" s="333"/>
      <c r="K148" s="333"/>
      <c r="L148" s="333"/>
      <c r="M148" s="169"/>
      <c r="N148" s="170"/>
      <c r="O148" s="171">
        <v>1</v>
      </c>
      <c r="P148" s="172">
        <f t="shared" si="2"/>
        <v>0</v>
      </c>
      <c r="Q148" s="168"/>
    </row>
    <row r="149" spans="1:17" ht="15" customHeight="1">
      <c r="A149" s="369">
        <v>141</v>
      </c>
      <c r="B149" s="168"/>
      <c r="C149" s="306"/>
      <c r="D149" s="334"/>
      <c r="E149" s="334"/>
      <c r="F149" s="334"/>
      <c r="G149" s="334"/>
      <c r="H149" s="334"/>
      <c r="I149" s="167"/>
      <c r="J149" s="333"/>
      <c r="K149" s="333"/>
      <c r="L149" s="333"/>
      <c r="M149" s="169"/>
      <c r="N149" s="170"/>
      <c r="O149" s="171">
        <v>1</v>
      </c>
      <c r="P149" s="172">
        <f t="shared" si="2"/>
        <v>0</v>
      </c>
      <c r="Q149" s="168"/>
    </row>
    <row r="150" spans="1:17" ht="15" customHeight="1">
      <c r="A150" s="369">
        <v>142</v>
      </c>
      <c r="B150" s="168"/>
      <c r="C150" s="306"/>
      <c r="D150" s="334"/>
      <c r="E150" s="334"/>
      <c r="F150" s="334"/>
      <c r="G150" s="334"/>
      <c r="H150" s="334"/>
      <c r="I150" s="167"/>
      <c r="J150" s="333"/>
      <c r="K150" s="333"/>
      <c r="L150" s="333"/>
      <c r="M150" s="169"/>
      <c r="N150" s="170"/>
      <c r="O150" s="171">
        <v>1</v>
      </c>
      <c r="P150" s="172">
        <f t="shared" si="2"/>
        <v>0</v>
      </c>
      <c r="Q150" s="168"/>
    </row>
    <row r="151" spans="1:17" ht="15" customHeight="1">
      <c r="A151" s="369">
        <v>143</v>
      </c>
      <c r="B151" s="168"/>
      <c r="C151" s="306"/>
      <c r="D151" s="334"/>
      <c r="E151" s="334"/>
      <c r="F151" s="334"/>
      <c r="G151" s="334"/>
      <c r="H151" s="334"/>
      <c r="I151" s="167"/>
      <c r="J151" s="333"/>
      <c r="K151" s="333"/>
      <c r="L151" s="333"/>
      <c r="M151" s="169"/>
      <c r="N151" s="170"/>
      <c r="O151" s="171">
        <v>1</v>
      </c>
      <c r="P151" s="172">
        <f t="shared" si="2"/>
        <v>0</v>
      </c>
      <c r="Q151" s="168"/>
    </row>
    <row r="152" spans="1:17" ht="15" customHeight="1">
      <c r="A152" s="369">
        <v>144</v>
      </c>
      <c r="B152" s="168"/>
      <c r="C152" s="306"/>
      <c r="D152" s="334"/>
      <c r="E152" s="334"/>
      <c r="F152" s="334"/>
      <c r="G152" s="334"/>
      <c r="H152" s="334"/>
      <c r="I152" s="167"/>
      <c r="J152" s="333"/>
      <c r="K152" s="333"/>
      <c r="L152" s="333"/>
      <c r="M152" s="169"/>
      <c r="N152" s="170"/>
      <c r="O152" s="171">
        <v>1</v>
      </c>
      <c r="P152" s="172">
        <f t="shared" si="2"/>
        <v>0</v>
      </c>
      <c r="Q152" s="168"/>
    </row>
    <row r="153" spans="1:17" ht="15" customHeight="1">
      <c r="A153" s="369">
        <v>145</v>
      </c>
      <c r="B153" s="168"/>
      <c r="C153" s="306"/>
      <c r="D153" s="334"/>
      <c r="E153" s="334"/>
      <c r="F153" s="334"/>
      <c r="G153" s="334"/>
      <c r="H153" s="334"/>
      <c r="I153" s="167"/>
      <c r="J153" s="333"/>
      <c r="K153" s="333"/>
      <c r="L153" s="333"/>
      <c r="M153" s="169"/>
      <c r="N153" s="170"/>
      <c r="O153" s="171">
        <v>1</v>
      </c>
      <c r="P153" s="172">
        <f t="shared" si="2"/>
        <v>0</v>
      </c>
      <c r="Q153" s="168"/>
    </row>
    <row r="154" spans="1:17" ht="15" customHeight="1">
      <c r="A154" s="369">
        <v>146</v>
      </c>
      <c r="B154" s="168"/>
      <c r="C154" s="306"/>
      <c r="D154" s="334"/>
      <c r="E154" s="334"/>
      <c r="F154" s="334"/>
      <c r="G154" s="334"/>
      <c r="H154" s="334"/>
      <c r="I154" s="167"/>
      <c r="J154" s="333"/>
      <c r="K154" s="333"/>
      <c r="L154" s="333"/>
      <c r="M154" s="169"/>
      <c r="N154" s="170"/>
      <c r="O154" s="171">
        <v>1</v>
      </c>
      <c r="P154" s="172">
        <f t="shared" si="2"/>
        <v>0</v>
      </c>
      <c r="Q154" s="168"/>
    </row>
    <row r="155" spans="1:17" ht="15" customHeight="1">
      <c r="A155" s="369">
        <v>147</v>
      </c>
      <c r="B155" s="168"/>
      <c r="C155" s="306"/>
      <c r="D155" s="334"/>
      <c r="E155" s="334"/>
      <c r="F155" s="334"/>
      <c r="G155" s="334"/>
      <c r="H155" s="334"/>
      <c r="I155" s="167"/>
      <c r="J155" s="333"/>
      <c r="K155" s="333"/>
      <c r="L155" s="333"/>
      <c r="M155" s="169"/>
      <c r="N155" s="170"/>
      <c r="O155" s="171">
        <v>1</v>
      </c>
      <c r="P155" s="172">
        <f t="shared" si="2"/>
        <v>0</v>
      </c>
      <c r="Q155" s="168"/>
    </row>
    <row r="156" spans="1:17" ht="15" customHeight="1">
      <c r="A156" s="369">
        <v>148</v>
      </c>
      <c r="B156" s="168"/>
      <c r="C156" s="306"/>
      <c r="D156" s="334"/>
      <c r="E156" s="334"/>
      <c r="F156" s="334"/>
      <c r="G156" s="334"/>
      <c r="H156" s="334"/>
      <c r="I156" s="167"/>
      <c r="J156" s="333"/>
      <c r="K156" s="333"/>
      <c r="L156" s="333"/>
      <c r="M156" s="169"/>
      <c r="N156" s="170"/>
      <c r="O156" s="171">
        <v>1</v>
      </c>
      <c r="P156" s="172">
        <f t="shared" si="2"/>
        <v>0</v>
      </c>
      <c r="Q156" s="168"/>
    </row>
    <row r="157" spans="1:17" ht="15" customHeight="1">
      <c r="A157" s="369">
        <v>149</v>
      </c>
      <c r="B157" s="168"/>
      <c r="C157" s="306"/>
      <c r="D157" s="334"/>
      <c r="E157" s="334"/>
      <c r="F157" s="334"/>
      <c r="G157" s="334"/>
      <c r="H157" s="334"/>
      <c r="I157" s="167"/>
      <c r="J157" s="333"/>
      <c r="K157" s="333"/>
      <c r="L157" s="333"/>
      <c r="M157" s="169"/>
      <c r="N157" s="170"/>
      <c r="O157" s="171">
        <v>1</v>
      </c>
      <c r="P157" s="172">
        <f t="shared" si="2"/>
        <v>0</v>
      </c>
      <c r="Q157" s="168"/>
    </row>
    <row r="158" spans="1:17" ht="15" customHeight="1">
      <c r="A158" s="369">
        <v>150</v>
      </c>
      <c r="B158" s="168"/>
      <c r="C158" s="306"/>
      <c r="D158" s="334"/>
      <c r="E158" s="334"/>
      <c r="F158" s="334"/>
      <c r="G158" s="334"/>
      <c r="H158" s="334"/>
      <c r="I158" s="167"/>
      <c r="J158" s="333"/>
      <c r="K158" s="333"/>
      <c r="L158" s="333"/>
      <c r="M158" s="169"/>
      <c r="N158" s="170"/>
      <c r="O158" s="171">
        <v>1</v>
      </c>
      <c r="P158" s="172">
        <f t="shared" si="2"/>
        <v>0</v>
      </c>
      <c r="Q158" s="168"/>
    </row>
    <row r="159" spans="1:17" ht="15" customHeight="1">
      <c r="A159" s="369">
        <v>151</v>
      </c>
      <c r="B159" s="168"/>
      <c r="C159" s="306"/>
      <c r="D159" s="334"/>
      <c r="E159" s="334"/>
      <c r="F159" s="334"/>
      <c r="G159" s="334"/>
      <c r="H159" s="334"/>
      <c r="I159" s="167"/>
      <c r="J159" s="333"/>
      <c r="K159" s="333"/>
      <c r="L159" s="333"/>
      <c r="M159" s="169"/>
      <c r="N159" s="170"/>
      <c r="O159" s="171">
        <v>1</v>
      </c>
      <c r="P159" s="172">
        <f t="shared" ref="P159:P222" si="3">IF(N159&lt;0,0,SUM(N159*O159))</f>
        <v>0</v>
      </c>
      <c r="Q159" s="168"/>
    </row>
    <row r="160" spans="1:17" ht="15" customHeight="1">
      <c r="A160" s="369">
        <v>152</v>
      </c>
      <c r="B160" s="168"/>
      <c r="C160" s="306"/>
      <c r="D160" s="334"/>
      <c r="E160" s="334"/>
      <c r="F160" s="334"/>
      <c r="G160" s="334"/>
      <c r="H160" s="334"/>
      <c r="I160" s="167"/>
      <c r="J160" s="333"/>
      <c r="K160" s="333"/>
      <c r="L160" s="333"/>
      <c r="M160" s="169"/>
      <c r="N160" s="170"/>
      <c r="O160" s="171">
        <v>1</v>
      </c>
      <c r="P160" s="172">
        <f t="shared" si="3"/>
        <v>0</v>
      </c>
      <c r="Q160" s="168"/>
    </row>
    <row r="161" spans="1:17" ht="15" customHeight="1">
      <c r="A161" s="369">
        <v>153</v>
      </c>
      <c r="B161" s="168"/>
      <c r="C161" s="306"/>
      <c r="D161" s="334"/>
      <c r="E161" s="334"/>
      <c r="F161" s="334"/>
      <c r="G161" s="334"/>
      <c r="H161" s="334"/>
      <c r="I161" s="167"/>
      <c r="J161" s="333"/>
      <c r="K161" s="333"/>
      <c r="L161" s="333"/>
      <c r="M161" s="169"/>
      <c r="N161" s="170"/>
      <c r="O161" s="171">
        <v>1</v>
      </c>
      <c r="P161" s="172">
        <f t="shared" si="3"/>
        <v>0</v>
      </c>
      <c r="Q161" s="168"/>
    </row>
    <row r="162" spans="1:17" ht="15" customHeight="1">
      <c r="A162" s="369">
        <v>154</v>
      </c>
      <c r="B162" s="168"/>
      <c r="C162" s="306"/>
      <c r="D162" s="334"/>
      <c r="E162" s="334"/>
      <c r="F162" s="334"/>
      <c r="G162" s="334"/>
      <c r="H162" s="334"/>
      <c r="I162" s="167"/>
      <c r="J162" s="333"/>
      <c r="K162" s="333"/>
      <c r="L162" s="333"/>
      <c r="M162" s="169"/>
      <c r="N162" s="170"/>
      <c r="O162" s="171">
        <v>1</v>
      </c>
      <c r="P162" s="172">
        <f t="shared" si="3"/>
        <v>0</v>
      </c>
      <c r="Q162" s="168"/>
    </row>
    <row r="163" spans="1:17" ht="15" customHeight="1">
      <c r="A163" s="369">
        <v>155</v>
      </c>
      <c r="B163" s="168"/>
      <c r="C163" s="167"/>
      <c r="D163" s="464"/>
      <c r="E163" s="464"/>
      <c r="F163" s="464"/>
      <c r="G163" s="464"/>
      <c r="H163" s="464"/>
      <c r="I163" s="167"/>
      <c r="J163" s="465"/>
      <c r="K163" s="465"/>
      <c r="L163" s="465"/>
      <c r="M163" s="169"/>
      <c r="N163" s="170"/>
      <c r="O163" s="171">
        <v>1</v>
      </c>
      <c r="P163" s="172">
        <f t="shared" si="3"/>
        <v>0</v>
      </c>
      <c r="Q163" s="168"/>
    </row>
    <row r="164" spans="1:17">
      <c r="A164" s="369">
        <v>156</v>
      </c>
      <c r="B164" s="168"/>
      <c r="C164" s="167"/>
      <c r="D164" s="464"/>
      <c r="E164" s="464"/>
      <c r="F164" s="464"/>
      <c r="G164" s="464"/>
      <c r="H164" s="464"/>
      <c r="I164" s="167"/>
      <c r="J164" s="465"/>
      <c r="K164" s="465"/>
      <c r="L164" s="465"/>
      <c r="M164" s="169"/>
      <c r="N164" s="170"/>
      <c r="O164" s="171">
        <v>1</v>
      </c>
      <c r="P164" s="172">
        <f t="shared" si="3"/>
        <v>0</v>
      </c>
      <c r="Q164" s="168"/>
    </row>
    <row r="165" spans="1:17">
      <c r="A165" s="369">
        <v>157</v>
      </c>
      <c r="B165" s="168"/>
      <c r="C165" s="167"/>
      <c r="D165" s="464"/>
      <c r="E165" s="464"/>
      <c r="F165" s="464"/>
      <c r="G165" s="464"/>
      <c r="H165" s="464"/>
      <c r="I165" s="167"/>
      <c r="J165" s="465"/>
      <c r="K165" s="465"/>
      <c r="L165" s="465"/>
      <c r="M165" s="169"/>
      <c r="N165" s="170"/>
      <c r="O165" s="171">
        <v>1</v>
      </c>
      <c r="P165" s="172">
        <f t="shared" si="3"/>
        <v>0</v>
      </c>
      <c r="Q165" s="168"/>
    </row>
    <row r="166" spans="1:17">
      <c r="A166" s="369">
        <v>158</v>
      </c>
      <c r="B166" s="168"/>
      <c r="C166" s="167"/>
      <c r="D166" s="464"/>
      <c r="E166" s="464"/>
      <c r="F166" s="464"/>
      <c r="G166" s="464"/>
      <c r="H166" s="464"/>
      <c r="I166" s="167"/>
      <c r="J166" s="465"/>
      <c r="K166" s="465"/>
      <c r="L166" s="465"/>
      <c r="M166" s="169"/>
      <c r="N166" s="170"/>
      <c r="O166" s="171">
        <v>1</v>
      </c>
      <c r="P166" s="172">
        <f t="shared" si="3"/>
        <v>0</v>
      </c>
      <c r="Q166" s="168"/>
    </row>
    <row r="167" spans="1:17">
      <c r="A167" s="369">
        <v>159</v>
      </c>
      <c r="B167" s="168"/>
      <c r="C167" s="167"/>
      <c r="D167" s="464"/>
      <c r="E167" s="464"/>
      <c r="F167" s="464"/>
      <c r="G167" s="464"/>
      <c r="H167" s="464"/>
      <c r="I167" s="167"/>
      <c r="J167" s="465"/>
      <c r="K167" s="465"/>
      <c r="L167" s="465"/>
      <c r="M167" s="169"/>
      <c r="N167" s="170"/>
      <c r="O167" s="171">
        <v>1</v>
      </c>
      <c r="P167" s="172">
        <f t="shared" si="3"/>
        <v>0</v>
      </c>
      <c r="Q167" s="168"/>
    </row>
    <row r="168" spans="1:17">
      <c r="A168" s="369">
        <v>160</v>
      </c>
      <c r="B168" s="168"/>
      <c r="C168" s="167"/>
      <c r="D168" s="464"/>
      <c r="E168" s="464"/>
      <c r="F168" s="464"/>
      <c r="G168" s="464"/>
      <c r="H168" s="464"/>
      <c r="I168" s="167"/>
      <c r="J168" s="465"/>
      <c r="K168" s="465"/>
      <c r="L168" s="465"/>
      <c r="M168" s="169"/>
      <c r="N168" s="170"/>
      <c r="O168" s="171">
        <v>1</v>
      </c>
      <c r="P168" s="172">
        <f t="shared" si="3"/>
        <v>0</v>
      </c>
      <c r="Q168" s="168"/>
    </row>
    <row r="169" spans="1:17" ht="15" customHeight="1">
      <c r="A169" s="369">
        <v>161</v>
      </c>
      <c r="B169" s="168"/>
      <c r="C169" s="167"/>
      <c r="D169" s="464"/>
      <c r="E169" s="464"/>
      <c r="F169" s="464"/>
      <c r="G169" s="464"/>
      <c r="H169" s="464"/>
      <c r="I169" s="167"/>
      <c r="J169" s="465"/>
      <c r="K169" s="465"/>
      <c r="L169" s="465"/>
      <c r="M169" s="169"/>
      <c r="N169" s="170"/>
      <c r="O169" s="171">
        <v>1</v>
      </c>
      <c r="P169" s="172">
        <f t="shared" si="3"/>
        <v>0</v>
      </c>
      <c r="Q169" s="168"/>
    </row>
    <row r="170" spans="1:17">
      <c r="A170" s="369">
        <v>162</v>
      </c>
      <c r="B170" s="168"/>
      <c r="C170" s="167"/>
      <c r="D170" s="464"/>
      <c r="E170" s="464"/>
      <c r="F170" s="464"/>
      <c r="G170" s="464"/>
      <c r="H170" s="464"/>
      <c r="I170" s="167"/>
      <c r="J170" s="465" t="s">
        <v>133</v>
      </c>
      <c r="K170" s="465"/>
      <c r="L170" s="465"/>
      <c r="M170" s="169" t="s">
        <v>132</v>
      </c>
      <c r="N170" s="170"/>
      <c r="O170" s="171">
        <v>1</v>
      </c>
      <c r="P170" s="172">
        <f t="shared" si="3"/>
        <v>0</v>
      </c>
      <c r="Q170" s="168"/>
    </row>
    <row r="171" spans="1:17">
      <c r="A171" s="369">
        <v>163</v>
      </c>
      <c r="B171" s="168"/>
      <c r="C171" s="167"/>
      <c r="D171" s="464"/>
      <c r="E171" s="464"/>
      <c r="F171" s="464"/>
      <c r="G171" s="464"/>
      <c r="H171" s="464"/>
      <c r="I171" s="167"/>
      <c r="J171" s="465" t="s">
        <v>133</v>
      </c>
      <c r="K171" s="465"/>
      <c r="L171" s="465"/>
      <c r="M171" s="169" t="s">
        <v>132</v>
      </c>
      <c r="N171" s="170"/>
      <c r="O171" s="171">
        <v>1</v>
      </c>
      <c r="P171" s="172">
        <f t="shared" si="3"/>
        <v>0</v>
      </c>
      <c r="Q171" s="168"/>
    </row>
    <row r="172" spans="1:17">
      <c r="A172" s="369">
        <v>164</v>
      </c>
      <c r="B172" s="168"/>
      <c r="C172" s="167"/>
      <c r="D172" s="464"/>
      <c r="E172" s="464"/>
      <c r="F172" s="464"/>
      <c r="G172" s="464"/>
      <c r="H172" s="464"/>
      <c r="I172" s="167"/>
      <c r="J172" s="465" t="s">
        <v>133</v>
      </c>
      <c r="K172" s="465"/>
      <c r="L172" s="465"/>
      <c r="M172" s="169" t="s">
        <v>132</v>
      </c>
      <c r="N172" s="170"/>
      <c r="O172" s="171">
        <v>1</v>
      </c>
      <c r="P172" s="172">
        <f t="shared" si="3"/>
        <v>0</v>
      </c>
      <c r="Q172" s="168"/>
    </row>
    <row r="173" spans="1:17">
      <c r="A173" s="369">
        <v>165</v>
      </c>
      <c r="B173" s="168"/>
      <c r="C173" s="167"/>
      <c r="D173" s="464"/>
      <c r="E173" s="464"/>
      <c r="F173" s="464"/>
      <c r="G173" s="464"/>
      <c r="H173" s="464"/>
      <c r="I173" s="167"/>
      <c r="J173" s="465" t="s">
        <v>133</v>
      </c>
      <c r="K173" s="465"/>
      <c r="L173" s="465"/>
      <c r="M173" s="169" t="s">
        <v>132</v>
      </c>
      <c r="N173" s="170"/>
      <c r="O173" s="171">
        <v>1</v>
      </c>
      <c r="P173" s="172">
        <f t="shared" si="3"/>
        <v>0</v>
      </c>
      <c r="Q173" s="168"/>
    </row>
    <row r="174" spans="1:17">
      <c r="A174" s="369">
        <v>166</v>
      </c>
      <c r="B174" s="168"/>
      <c r="C174" s="167"/>
      <c r="D174" s="464"/>
      <c r="E174" s="464"/>
      <c r="F174" s="464"/>
      <c r="G174" s="464"/>
      <c r="H174" s="464"/>
      <c r="I174" s="167"/>
      <c r="J174" s="465" t="s">
        <v>133</v>
      </c>
      <c r="K174" s="465"/>
      <c r="L174" s="465"/>
      <c r="M174" s="169" t="s">
        <v>132</v>
      </c>
      <c r="N174" s="170"/>
      <c r="O174" s="171">
        <v>1</v>
      </c>
      <c r="P174" s="172">
        <f t="shared" si="3"/>
        <v>0</v>
      </c>
      <c r="Q174" s="168"/>
    </row>
    <row r="175" spans="1:17">
      <c r="A175" s="369">
        <v>167</v>
      </c>
      <c r="B175" s="168"/>
      <c r="C175" s="167"/>
      <c r="D175" s="464"/>
      <c r="E175" s="464"/>
      <c r="F175" s="464"/>
      <c r="G175" s="464"/>
      <c r="H175" s="464"/>
      <c r="I175" s="167"/>
      <c r="J175" s="465" t="s">
        <v>133</v>
      </c>
      <c r="K175" s="465"/>
      <c r="L175" s="465"/>
      <c r="M175" s="169" t="s">
        <v>132</v>
      </c>
      <c r="N175" s="170"/>
      <c r="O175" s="171">
        <v>1</v>
      </c>
      <c r="P175" s="172">
        <f t="shared" si="3"/>
        <v>0</v>
      </c>
      <c r="Q175" s="168"/>
    </row>
    <row r="176" spans="1:17">
      <c r="A176" s="369">
        <v>168</v>
      </c>
      <c r="B176" s="168"/>
      <c r="C176" s="167"/>
      <c r="D176" s="464"/>
      <c r="E176" s="464"/>
      <c r="F176" s="464"/>
      <c r="G176" s="464"/>
      <c r="H176" s="464"/>
      <c r="I176" s="167"/>
      <c r="J176" s="465" t="s">
        <v>133</v>
      </c>
      <c r="K176" s="465"/>
      <c r="L176" s="465"/>
      <c r="M176" s="169" t="s">
        <v>132</v>
      </c>
      <c r="N176" s="170"/>
      <c r="O176" s="171">
        <v>1</v>
      </c>
      <c r="P176" s="172">
        <f t="shared" si="3"/>
        <v>0</v>
      </c>
      <c r="Q176" s="168"/>
    </row>
    <row r="177" spans="1:17">
      <c r="A177" s="369">
        <v>169</v>
      </c>
      <c r="B177" s="168"/>
      <c r="C177" s="167"/>
      <c r="D177" s="464"/>
      <c r="E177" s="464"/>
      <c r="F177" s="464"/>
      <c r="G177" s="464"/>
      <c r="H177" s="464"/>
      <c r="I177" s="167"/>
      <c r="J177" s="465" t="s">
        <v>133</v>
      </c>
      <c r="K177" s="465"/>
      <c r="L177" s="465"/>
      <c r="M177" s="169" t="s">
        <v>132</v>
      </c>
      <c r="N177" s="170"/>
      <c r="O177" s="171">
        <v>1</v>
      </c>
      <c r="P177" s="172">
        <f t="shared" si="3"/>
        <v>0</v>
      </c>
      <c r="Q177" s="168"/>
    </row>
    <row r="178" spans="1:17">
      <c r="A178" s="369">
        <v>170</v>
      </c>
      <c r="B178" s="168"/>
      <c r="C178" s="167"/>
      <c r="D178" s="464"/>
      <c r="E178" s="464"/>
      <c r="F178" s="464"/>
      <c r="G178" s="464"/>
      <c r="H178" s="464"/>
      <c r="I178" s="167"/>
      <c r="J178" s="465" t="s">
        <v>133</v>
      </c>
      <c r="K178" s="465"/>
      <c r="L178" s="465"/>
      <c r="M178" s="169" t="s">
        <v>132</v>
      </c>
      <c r="N178" s="170"/>
      <c r="O178" s="171">
        <v>1</v>
      </c>
      <c r="P178" s="172">
        <f t="shared" si="3"/>
        <v>0</v>
      </c>
      <c r="Q178" s="168"/>
    </row>
    <row r="179" spans="1:17">
      <c r="A179" s="369">
        <v>171</v>
      </c>
      <c r="B179" s="168"/>
      <c r="C179" s="167"/>
      <c r="D179" s="464"/>
      <c r="E179" s="464"/>
      <c r="F179" s="464"/>
      <c r="G179" s="464"/>
      <c r="H179" s="464"/>
      <c r="I179" s="167"/>
      <c r="J179" s="465" t="s">
        <v>133</v>
      </c>
      <c r="K179" s="465"/>
      <c r="L179" s="465"/>
      <c r="M179" s="169" t="s">
        <v>132</v>
      </c>
      <c r="N179" s="170"/>
      <c r="O179" s="171">
        <v>1</v>
      </c>
      <c r="P179" s="172">
        <f t="shared" si="3"/>
        <v>0</v>
      </c>
      <c r="Q179" s="168"/>
    </row>
    <row r="180" spans="1:17">
      <c r="A180" s="369">
        <v>172</v>
      </c>
      <c r="B180" s="168"/>
      <c r="C180" s="167"/>
      <c r="D180" s="464"/>
      <c r="E180" s="464"/>
      <c r="F180" s="464"/>
      <c r="G180" s="464"/>
      <c r="H180" s="464"/>
      <c r="I180" s="167"/>
      <c r="J180" s="465" t="s">
        <v>133</v>
      </c>
      <c r="K180" s="465"/>
      <c r="L180" s="465"/>
      <c r="M180" s="169" t="s">
        <v>132</v>
      </c>
      <c r="N180" s="170"/>
      <c r="O180" s="171">
        <v>1</v>
      </c>
      <c r="P180" s="172">
        <f t="shared" si="3"/>
        <v>0</v>
      </c>
      <c r="Q180" s="168"/>
    </row>
    <row r="181" spans="1:17">
      <c r="A181" s="369">
        <v>173</v>
      </c>
      <c r="B181" s="168"/>
      <c r="C181" s="167"/>
      <c r="D181" s="464"/>
      <c r="E181" s="464"/>
      <c r="F181" s="464"/>
      <c r="G181" s="464"/>
      <c r="H181" s="464"/>
      <c r="I181" s="167"/>
      <c r="J181" s="465" t="s">
        <v>133</v>
      </c>
      <c r="K181" s="465"/>
      <c r="L181" s="465"/>
      <c r="M181" s="169" t="s">
        <v>132</v>
      </c>
      <c r="N181" s="170"/>
      <c r="O181" s="171">
        <v>1</v>
      </c>
      <c r="P181" s="172">
        <f t="shared" si="3"/>
        <v>0</v>
      </c>
      <c r="Q181" s="168"/>
    </row>
    <row r="182" spans="1:17">
      <c r="A182" s="369">
        <v>174</v>
      </c>
      <c r="B182" s="168"/>
      <c r="C182" s="167"/>
      <c r="D182" s="464"/>
      <c r="E182" s="464"/>
      <c r="F182" s="464"/>
      <c r="G182" s="464"/>
      <c r="H182" s="464"/>
      <c r="I182" s="167"/>
      <c r="J182" s="465" t="s">
        <v>133</v>
      </c>
      <c r="K182" s="465"/>
      <c r="L182" s="465"/>
      <c r="M182" s="169" t="s">
        <v>132</v>
      </c>
      <c r="N182" s="170"/>
      <c r="O182" s="171">
        <v>1</v>
      </c>
      <c r="P182" s="172">
        <f t="shared" si="3"/>
        <v>0</v>
      </c>
      <c r="Q182" s="168"/>
    </row>
    <row r="183" spans="1:17">
      <c r="A183" s="369">
        <v>175</v>
      </c>
      <c r="B183" s="168"/>
      <c r="C183" s="167"/>
      <c r="D183" s="464"/>
      <c r="E183" s="464"/>
      <c r="F183" s="464"/>
      <c r="G183" s="464"/>
      <c r="H183" s="464"/>
      <c r="I183" s="167"/>
      <c r="J183" s="465" t="s">
        <v>133</v>
      </c>
      <c r="K183" s="465"/>
      <c r="L183" s="465"/>
      <c r="M183" s="169" t="s">
        <v>132</v>
      </c>
      <c r="N183" s="170"/>
      <c r="O183" s="171">
        <v>1</v>
      </c>
      <c r="P183" s="172">
        <f t="shared" si="3"/>
        <v>0</v>
      </c>
      <c r="Q183" s="168"/>
    </row>
    <row r="184" spans="1:17">
      <c r="A184" s="369">
        <v>176</v>
      </c>
      <c r="B184" s="168"/>
      <c r="C184" s="167"/>
      <c r="D184" s="464"/>
      <c r="E184" s="464"/>
      <c r="F184" s="464"/>
      <c r="G184" s="464"/>
      <c r="H184" s="464"/>
      <c r="I184" s="167"/>
      <c r="J184" s="465" t="s">
        <v>133</v>
      </c>
      <c r="K184" s="465"/>
      <c r="L184" s="465"/>
      <c r="M184" s="169" t="s">
        <v>132</v>
      </c>
      <c r="N184" s="170"/>
      <c r="O184" s="171">
        <v>1</v>
      </c>
      <c r="P184" s="172">
        <f t="shared" si="3"/>
        <v>0</v>
      </c>
      <c r="Q184" s="168"/>
    </row>
    <row r="185" spans="1:17">
      <c r="A185" s="369">
        <v>177</v>
      </c>
      <c r="B185" s="168"/>
      <c r="C185" s="167"/>
      <c r="D185" s="464"/>
      <c r="E185" s="464"/>
      <c r="F185" s="464"/>
      <c r="G185" s="464"/>
      <c r="H185" s="464"/>
      <c r="I185" s="167"/>
      <c r="J185" s="465" t="s">
        <v>133</v>
      </c>
      <c r="K185" s="465"/>
      <c r="L185" s="465"/>
      <c r="M185" s="169" t="s">
        <v>132</v>
      </c>
      <c r="N185" s="170"/>
      <c r="O185" s="171">
        <v>1</v>
      </c>
      <c r="P185" s="172">
        <f t="shared" si="3"/>
        <v>0</v>
      </c>
      <c r="Q185" s="168"/>
    </row>
    <row r="186" spans="1:17">
      <c r="A186" s="369">
        <v>178</v>
      </c>
      <c r="B186" s="168"/>
      <c r="C186" s="167"/>
      <c r="D186" s="464"/>
      <c r="E186" s="464"/>
      <c r="F186" s="464"/>
      <c r="G186" s="464"/>
      <c r="H186" s="464"/>
      <c r="I186" s="167"/>
      <c r="J186" s="465" t="s">
        <v>133</v>
      </c>
      <c r="K186" s="465"/>
      <c r="L186" s="465"/>
      <c r="M186" s="169" t="s">
        <v>132</v>
      </c>
      <c r="N186" s="170"/>
      <c r="O186" s="171">
        <v>1</v>
      </c>
      <c r="P186" s="172">
        <f t="shared" si="3"/>
        <v>0</v>
      </c>
      <c r="Q186" s="168"/>
    </row>
    <row r="187" spans="1:17">
      <c r="A187" s="369">
        <v>179</v>
      </c>
      <c r="B187" s="168"/>
      <c r="C187" s="167"/>
      <c r="D187" s="464"/>
      <c r="E187" s="464"/>
      <c r="F187" s="464"/>
      <c r="G187" s="464"/>
      <c r="H187" s="464"/>
      <c r="I187" s="167"/>
      <c r="J187" s="465" t="s">
        <v>133</v>
      </c>
      <c r="K187" s="465"/>
      <c r="L187" s="465"/>
      <c r="M187" s="169" t="s">
        <v>132</v>
      </c>
      <c r="N187" s="170"/>
      <c r="O187" s="171">
        <v>1</v>
      </c>
      <c r="P187" s="172">
        <f t="shared" si="3"/>
        <v>0</v>
      </c>
      <c r="Q187" s="168"/>
    </row>
    <row r="188" spans="1:17">
      <c r="A188" s="369">
        <v>180</v>
      </c>
      <c r="B188" s="168"/>
      <c r="C188" s="167"/>
      <c r="D188" s="464"/>
      <c r="E188" s="464"/>
      <c r="F188" s="464"/>
      <c r="G188" s="464"/>
      <c r="H188" s="464"/>
      <c r="I188" s="167"/>
      <c r="J188" s="465" t="s">
        <v>133</v>
      </c>
      <c r="K188" s="465"/>
      <c r="L188" s="465"/>
      <c r="M188" s="169" t="s">
        <v>132</v>
      </c>
      <c r="N188" s="170"/>
      <c r="O188" s="171">
        <v>1</v>
      </c>
      <c r="P188" s="172">
        <f t="shared" si="3"/>
        <v>0</v>
      </c>
      <c r="Q188" s="168"/>
    </row>
    <row r="189" spans="1:17">
      <c r="A189" s="369">
        <v>181</v>
      </c>
      <c r="B189" s="168"/>
      <c r="C189" s="167"/>
      <c r="D189" s="464"/>
      <c r="E189" s="464"/>
      <c r="F189" s="464"/>
      <c r="G189" s="464"/>
      <c r="H189" s="464"/>
      <c r="I189" s="167"/>
      <c r="J189" s="465" t="s">
        <v>133</v>
      </c>
      <c r="K189" s="465"/>
      <c r="L189" s="465"/>
      <c r="M189" s="169" t="s">
        <v>132</v>
      </c>
      <c r="N189" s="170"/>
      <c r="O189" s="171">
        <v>1</v>
      </c>
      <c r="P189" s="172">
        <f t="shared" si="3"/>
        <v>0</v>
      </c>
      <c r="Q189" s="168"/>
    </row>
    <row r="190" spans="1:17">
      <c r="A190" s="369">
        <v>182</v>
      </c>
      <c r="B190" s="168"/>
      <c r="C190" s="167"/>
      <c r="D190" s="464"/>
      <c r="E190" s="464"/>
      <c r="F190" s="464"/>
      <c r="G190" s="464"/>
      <c r="H190" s="464"/>
      <c r="I190" s="167"/>
      <c r="J190" s="465" t="s">
        <v>133</v>
      </c>
      <c r="K190" s="465"/>
      <c r="L190" s="465"/>
      <c r="M190" s="169" t="s">
        <v>132</v>
      </c>
      <c r="N190" s="170"/>
      <c r="O190" s="171">
        <v>1</v>
      </c>
      <c r="P190" s="172">
        <f t="shared" si="3"/>
        <v>0</v>
      </c>
      <c r="Q190" s="168"/>
    </row>
    <row r="191" spans="1:17">
      <c r="A191" s="369">
        <v>183</v>
      </c>
      <c r="B191" s="168"/>
      <c r="C191" s="167"/>
      <c r="D191" s="464"/>
      <c r="E191" s="464"/>
      <c r="F191" s="464"/>
      <c r="G191" s="464"/>
      <c r="H191" s="464"/>
      <c r="I191" s="167"/>
      <c r="J191" s="465" t="s">
        <v>133</v>
      </c>
      <c r="K191" s="465"/>
      <c r="L191" s="465"/>
      <c r="M191" s="169" t="s">
        <v>132</v>
      </c>
      <c r="N191" s="170"/>
      <c r="O191" s="171">
        <v>1</v>
      </c>
      <c r="P191" s="172">
        <f t="shared" si="3"/>
        <v>0</v>
      </c>
      <c r="Q191" s="168"/>
    </row>
    <row r="192" spans="1:17">
      <c r="A192" s="369">
        <v>184</v>
      </c>
      <c r="B192" s="168"/>
      <c r="C192" s="167"/>
      <c r="D192" s="464"/>
      <c r="E192" s="464"/>
      <c r="F192" s="464"/>
      <c r="G192" s="464"/>
      <c r="H192" s="464"/>
      <c r="I192" s="167"/>
      <c r="J192" s="465" t="s">
        <v>133</v>
      </c>
      <c r="K192" s="465"/>
      <c r="L192" s="465"/>
      <c r="M192" s="169" t="s">
        <v>132</v>
      </c>
      <c r="N192" s="170"/>
      <c r="O192" s="171">
        <v>1</v>
      </c>
      <c r="P192" s="172">
        <f t="shared" si="3"/>
        <v>0</v>
      </c>
      <c r="Q192" s="168"/>
    </row>
    <row r="193" spans="1:17">
      <c r="A193" s="369">
        <v>185</v>
      </c>
      <c r="B193" s="168"/>
      <c r="C193" s="167"/>
      <c r="D193" s="464"/>
      <c r="E193" s="464"/>
      <c r="F193" s="464"/>
      <c r="G193" s="464"/>
      <c r="H193" s="464"/>
      <c r="I193" s="167"/>
      <c r="J193" s="465" t="s">
        <v>133</v>
      </c>
      <c r="K193" s="465"/>
      <c r="L193" s="465"/>
      <c r="M193" s="169" t="s">
        <v>132</v>
      </c>
      <c r="N193" s="170"/>
      <c r="O193" s="171">
        <v>1</v>
      </c>
      <c r="P193" s="172">
        <f t="shared" si="3"/>
        <v>0</v>
      </c>
      <c r="Q193" s="168"/>
    </row>
    <row r="194" spans="1:17">
      <c r="A194" s="369">
        <v>186</v>
      </c>
      <c r="B194" s="168"/>
      <c r="C194" s="167"/>
      <c r="D194" s="464"/>
      <c r="E194" s="464"/>
      <c r="F194" s="464"/>
      <c r="G194" s="464"/>
      <c r="H194" s="464"/>
      <c r="I194" s="167"/>
      <c r="J194" s="465" t="s">
        <v>133</v>
      </c>
      <c r="K194" s="465"/>
      <c r="L194" s="465"/>
      <c r="M194" s="169" t="s">
        <v>132</v>
      </c>
      <c r="N194" s="170"/>
      <c r="O194" s="171">
        <v>1</v>
      </c>
      <c r="P194" s="172">
        <f t="shared" si="3"/>
        <v>0</v>
      </c>
      <c r="Q194" s="168"/>
    </row>
    <row r="195" spans="1:17">
      <c r="A195" s="369">
        <v>187</v>
      </c>
      <c r="B195" s="168"/>
      <c r="C195" s="167"/>
      <c r="D195" s="464"/>
      <c r="E195" s="464"/>
      <c r="F195" s="464"/>
      <c r="G195" s="464"/>
      <c r="H195" s="464"/>
      <c r="I195" s="167"/>
      <c r="J195" s="465" t="s">
        <v>133</v>
      </c>
      <c r="K195" s="465"/>
      <c r="L195" s="465"/>
      <c r="M195" s="169" t="s">
        <v>132</v>
      </c>
      <c r="N195" s="170"/>
      <c r="O195" s="171">
        <v>1</v>
      </c>
      <c r="P195" s="172">
        <f t="shared" si="3"/>
        <v>0</v>
      </c>
      <c r="Q195" s="168"/>
    </row>
    <row r="196" spans="1:17">
      <c r="A196" s="369">
        <v>188</v>
      </c>
      <c r="B196" s="168"/>
      <c r="C196" s="167"/>
      <c r="D196" s="464"/>
      <c r="E196" s="464"/>
      <c r="F196" s="464"/>
      <c r="G196" s="464"/>
      <c r="H196" s="464"/>
      <c r="I196" s="167"/>
      <c r="J196" s="465" t="s">
        <v>133</v>
      </c>
      <c r="K196" s="465"/>
      <c r="L196" s="465"/>
      <c r="M196" s="169" t="s">
        <v>132</v>
      </c>
      <c r="N196" s="170"/>
      <c r="O196" s="171">
        <v>1</v>
      </c>
      <c r="P196" s="172">
        <f t="shared" si="3"/>
        <v>0</v>
      </c>
      <c r="Q196" s="168"/>
    </row>
    <row r="197" spans="1:17">
      <c r="A197" s="369">
        <v>189</v>
      </c>
      <c r="B197" s="168"/>
      <c r="C197" s="167"/>
      <c r="D197" s="464"/>
      <c r="E197" s="464"/>
      <c r="F197" s="464"/>
      <c r="G197" s="464"/>
      <c r="H197" s="464"/>
      <c r="I197" s="167"/>
      <c r="J197" s="465" t="s">
        <v>133</v>
      </c>
      <c r="K197" s="465"/>
      <c r="L197" s="465"/>
      <c r="M197" s="169" t="s">
        <v>132</v>
      </c>
      <c r="N197" s="170"/>
      <c r="O197" s="171">
        <v>1</v>
      </c>
      <c r="P197" s="172">
        <f t="shared" si="3"/>
        <v>0</v>
      </c>
      <c r="Q197" s="168"/>
    </row>
    <row r="198" spans="1:17">
      <c r="A198" s="369">
        <v>190</v>
      </c>
      <c r="B198" s="168"/>
      <c r="C198" s="167"/>
      <c r="D198" s="464"/>
      <c r="E198" s="464"/>
      <c r="F198" s="464"/>
      <c r="G198" s="464"/>
      <c r="H198" s="464"/>
      <c r="I198" s="167"/>
      <c r="J198" s="465" t="s">
        <v>133</v>
      </c>
      <c r="K198" s="465"/>
      <c r="L198" s="465"/>
      <c r="M198" s="169" t="s">
        <v>132</v>
      </c>
      <c r="N198" s="170"/>
      <c r="O198" s="171">
        <v>1</v>
      </c>
      <c r="P198" s="172">
        <f t="shared" si="3"/>
        <v>0</v>
      </c>
      <c r="Q198" s="168"/>
    </row>
    <row r="199" spans="1:17">
      <c r="A199" s="369">
        <v>191</v>
      </c>
      <c r="B199" s="168"/>
      <c r="C199" s="167"/>
      <c r="D199" s="464"/>
      <c r="E199" s="464"/>
      <c r="F199" s="464"/>
      <c r="G199" s="464"/>
      <c r="H199" s="464"/>
      <c r="I199" s="167"/>
      <c r="J199" s="465" t="s">
        <v>133</v>
      </c>
      <c r="K199" s="465"/>
      <c r="L199" s="465"/>
      <c r="M199" s="169" t="s">
        <v>132</v>
      </c>
      <c r="N199" s="170"/>
      <c r="O199" s="171">
        <v>1</v>
      </c>
      <c r="P199" s="172">
        <f t="shared" si="3"/>
        <v>0</v>
      </c>
      <c r="Q199" s="168"/>
    </row>
    <row r="200" spans="1:17">
      <c r="A200" s="369">
        <v>192</v>
      </c>
      <c r="B200" s="168"/>
      <c r="C200" s="167"/>
      <c r="D200" s="464"/>
      <c r="E200" s="464"/>
      <c r="F200" s="464"/>
      <c r="G200" s="464"/>
      <c r="H200" s="464"/>
      <c r="I200" s="167"/>
      <c r="J200" s="465" t="s">
        <v>133</v>
      </c>
      <c r="K200" s="465"/>
      <c r="L200" s="465"/>
      <c r="M200" s="169" t="s">
        <v>132</v>
      </c>
      <c r="N200" s="170"/>
      <c r="O200" s="171">
        <v>1</v>
      </c>
      <c r="P200" s="172">
        <f t="shared" si="3"/>
        <v>0</v>
      </c>
      <c r="Q200" s="168"/>
    </row>
    <row r="201" spans="1:17">
      <c r="A201" s="369">
        <v>193</v>
      </c>
      <c r="B201" s="168"/>
      <c r="C201" s="167"/>
      <c r="D201" s="464"/>
      <c r="E201" s="464"/>
      <c r="F201" s="464"/>
      <c r="G201" s="464"/>
      <c r="H201" s="464"/>
      <c r="I201" s="167"/>
      <c r="J201" s="465" t="s">
        <v>133</v>
      </c>
      <c r="K201" s="465"/>
      <c r="L201" s="465"/>
      <c r="M201" s="169" t="s">
        <v>132</v>
      </c>
      <c r="N201" s="170"/>
      <c r="O201" s="171">
        <v>1</v>
      </c>
      <c r="P201" s="172">
        <f t="shared" si="3"/>
        <v>0</v>
      </c>
      <c r="Q201" s="168"/>
    </row>
    <row r="202" spans="1:17">
      <c r="A202" s="369">
        <v>194</v>
      </c>
      <c r="B202" s="168"/>
      <c r="C202" s="167"/>
      <c r="D202" s="464"/>
      <c r="E202" s="464"/>
      <c r="F202" s="464"/>
      <c r="G202" s="464"/>
      <c r="H202" s="464"/>
      <c r="I202" s="167"/>
      <c r="J202" s="465" t="s">
        <v>133</v>
      </c>
      <c r="K202" s="465"/>
      <c r="L202" s="465"/>
      <c r="M202" s="169" t="s">
        <v>132</v>
      </c>
      <c r="N202" s="170"/>
      <c r="O202" s="171">
        <v>1</v>
      </c>
      <c r="P202" s="172">
        <f t="shared" si="3"/>
        <v>0</v>
      </c>
      <c r="Q202" s="168"/>
    </row>
    <row r="203" spans="1:17">
      <c r="A203" s="369">
        <v>195</v>
      </c>
      <c r="B203" s="168"/>
      <c r="C203" s="167"/>
      <c r="D203" s="464"/>
      <c r="E203" s="464"/>
      <c r="F203" s="464"/>
      <c r="G203" s="464"/>
      <c r="H203" s="464"/>
      <c r="I203" s="167"/>
      <c r="J203" s="465" t="s">
        <v>133</v>
      </c>
      <c r="K203" s="465"/>
      <c r="L203" s="465"/>
      <c r="M203" s="169" t="s">
        <v>132</v>
      </c>
      <c r="N203" s="170"/>
      <c r="O203" s="171">
        <v>1</v>
      </c>
      <c r="P203" s="172">
        <f t="shared" si="3"/>
        <v>0</v>
      </c>
      <c r="Q203" s="168"/>
    </row>
    <row r="204" spans="1:17">
      <c r="A204" s="369">
        <v>196</v>
      </c>
      <c r="B204" s="168"/>
      <c r="C204" s="167"/>
      <c r="D204" s="464"/>
      <c r="E204" s="464"/>
      <c r="F204" s="464"/>
      <c r="G204" s="464"/>
      <c r="H204" s="464"/>
      <c r="I204" s="167"/>
      <c r="J204" s="465" t="s">
        <v>133</v>
      </c>
      <c r="K204" s="465"/>
      <c r="L204" s="465"/>
      <c r="M204" s="169" t="s">
        <v>132</v>
      </c>
      <c r="N204" s="170"/>
      <c r="O204" s="171">
        <v>1</v>
      </c>
      <c r="P204" s="172">
        <f t="shared" si="3"/>
        <v>0</v>
      </c>
      <c r="Q204" s="168"/>
    </row>
    <row r="205" spans="1:17">
      <c r="A205" s="369">
        <v>197</v>
      </c>
      <c r="B205" s="168"/>
      <c r="C205" s="167"/>
      <c r="D205" s="464"/>
      <c r="E205" s="464"/>
      <c r="F205" s="464"/>
      <c r="G205" s="464"/>
      <c r="H205" s="464"/>
      <c r="I205" s="167"/>
      <c r="J205" s="465" t="s">
        <v>133</v>
      </c>
      <c r="K205" s="465"/>
      <c r="L205" s="465"/>
      <c r="M205" s="169" t="s">
        <v>132</v>
      </c>
      <c r="N205" s="170"/>
      <c r="O205" s="171">
        <v>1</v>
      </c>
      <c r="P205" s="172">
        <f t="shared" si="3"/>
        <v>0</v>
      </c>
      <c r="Q205" s="168"/>
    </row>
    <row r="206" spans="1:17">
      <c r="A206" s="369">
        <v>198</v>
      </c>
      <c r="B206" s="168"/>
      <c r="C206" s="167"/>
      <c r="D206" s="464"/>
      <c r="E206" s="464"/>
      <c r="F206" s="464"/>
      <c r="G206" s="464"/>
      <c r="H206" s="464"/>
      <c r="I206" s="167"/>
      <c r="J206" s="465" t="s">
        <v>133</v>
      </c>
      <c r="K206" s="465"/>
      <c r="L206" s="465"/>
      <c r="M206" s="169" t="s">
        <v>132</v>
      </c>
      <c r="N206" s="170"/>
      <c r="O206" s="171">
        <v>1</v>
      </c>
      <c r="P206" s="172">
        <f t="shared" si="3"/>
        <v>0</v>
      </c>
      <c r="Q206" s="168"/>
    </row>
    <row r="207" spans="1:17">
      <c r="A207" s="369">
        <v>199</v>
      </c>
      <c r="B207" s="168"/>
      <c r="C207" s="167"/>
      <c r="D207" s="464"/>
      <c r="E207" s="464"/>
      <c r="F207" s="464"/>
      <c r="G207" s="464"/>
      <c r="H207" s="464"/>
      <c r="I207" s="167"/>
      <c r="J207" s="465" t="s">
        <v>133</v>
      </c>
      <c r="K207" s="465"/>
      <c r="L207" s="465"/>
      <c r="M207" s="169" t="s">
        <v>132</v>
      </c>
      <c r="N207" s="170"/>
      <c r="O207" s="171">
        <v>1</v>
      </c>
      <c r="P207" s="172">
        <f t="shared" si="3"/>
        <v>0</v>
      </c>
      <c r="Q207" s="168"/>
    </row>
    <row r="208" spans="1:17">
      <c r="A208" s="369">
        <v>200</v>
      </c>
      <c r="B208" s="168"/>
      <c r="C208" s="167"/>
      <c r="D208" s="464"/>
      <c r="E208" s="464"/>
      <c r="F208" s="464"/>
      <c r="G208" s="464"/>
      <c r="H208" s="464"/>
      <c r="I208" s="167"/>
      <c r="J208" s="465" t="s">
        <v>133</v>
      </c>
      <c r="K208" s="465"/>
      <c r="L208" s="465"/>
      <c r="M208" s="169" t="s">
        <v>132</v>
      </c>
      <c r="N208" s="170"/>
      <c r="O208" s="171">
        <v>1</v>
      </c>
      <c r="P208" s="172">
        <f t="shared" si="3"/>
        <v>0</v>
      </c>
      <c r="Q208" s="168"/>
    </row>
    <row r="209" spans="1:17">
      <c r="A209" s="369">
        <v>201</v>
      </c>
      <c r="B209" s="168"/>
      <c r="C209" s="167"/>
      <c r="D209" s="464"/>
      <c r="E209" s="464"/>
      <c r="F209" s="464"/>
      <c r="G209" s="464"/>
      <c r="H209" s="464"/>
      <c r="I209" s="167"/>
      <c r="J209" s="465" t="s">
        <v>133</v>
      </c>
      <c r="K209" s="465"/>
      <c r="L209" s="465"/>
      <c r="M209" s="169" t="s">
        <v>132</v>
      </c>
      <c r="N209" s="170"/>
      <c r="O209" s="171">
        <v>1</v>
      </c>
      <c r="P209" s="172">
        <f t="shared" si="3"/>
        <v>0</v>
      </c>
      <c r="Q209" s="168"/>
    </row>
    <row r="210" spans="1:17">
      <c r="A210" s="369">
        <v>202</v>
      </c>
      <c r="B210" s="168"/>
      <c r="C210" s="167"/>
      <c r="D210" s="464"/>
      <c r="E210" s="464"/>
      <c r="F210" s="464"/>
      <c r="G210" s="464"/>
      <c r="H210" s="464"/>
      <c r="I210" s="167"/>
      <c r="J210" s="465" t="s">
        <v>133</v>
      </c>
      <c r="K210" s="465"/>
      <c r="L210" s="465"/>
      <c r="M210" s="169" t="s">
        <v>132</v>
      </c>
      <c r="N210" s="170"/>
      <c r="O210" s="171">
        <v>1</v>
      </c>
      <c r="P210" s="172">
        <f t="shared" si="3"/>
        <v>0</v>
      </c>
      <c r="Q210" s="168"/>
    </row>
    <row r="211" spans="1:17" ht="15" customHeight="1">
      <c r="A211" s="369">
        <v>203</v>
      </c>
      <c r="B211" s="168" t="s">
        <v>130</v>
      </c>
      <c r="C211" s="167" t="s">
        <v>130</v>
      </c>
      <c r="D211" s="464" t="s">
        <v>130</v>
      </c>
      <c r="E211" s="464"/>
      <c r="F211" s="464"/>
      <c r="G211" s="464"/>
      <c r="H211" s="464"/>
      <c r="I211" s="167" t="s">
        <v>130</v>
      </c>
      <c r="J211" s="465" t="s">
        <v>133</v>
      </c>
      <c r="K211" s="465"/>
      <c r="L211" s="465"/>
      <c r="M211" s="169" t="s">
        <v>132</v>
      </c>
      <c r="N211" s="170"/>
      <c r="O211" s="171">
        <v>1</v>
      </c>
      <c r="P211" s="172">
        <f t="shared" si="3"/>
        <v>0</v>
      </c>
      <c r="Q211" s="168" t="s">
        <v>130</v>
      </c>
    </row>
    <row r="212" spans="1:17" ht="15" customHeight="1">
      <c r="A212" s="369">
        <v>204</v>
      </c>
      <c r="B212" s="168" t="s">
        <v>130</v>
      </c>
      <c r="C212" s="167" t="s">
        <v>130</v>
      </c>
      <c r="D212" s="464" t="s">
        <v>130</v>
      </c>
      <c r="E212" s="464"/>
      <c r="F212" s="464"/>
      <c r="G212" s="464"/>
      <c r="H212" s="464"/>
      <c r="I212" s="167" t="s">
        <v>130</v>
      </c>
      <c r="J212" s="465" t="s">
        <v>133</v>
      </c>
      <c r="K212" s="465"/>
      <c r="L212" s="465"/>
      <c r="M212" s="169" t="s">
        <v>132</v>
      </c>
      <c r="N212" s="170"/>
      <c r="O212" s="171">
        <v>1</v>
      </c>
      <c r="P212" s="172">
        <f t="shared" si="3"/>
        <v>0</v>
      </c>
      <c r="Q212" s="168" t="s">
        <v>130</v>
      </c>
    </row>
    <row r="213" spans="1:17">
      <c r="A213" s="369">
        <v>205</v>
      </c>
      <c r="B213" s="168"/>
      <c r="C213" s="167"/>
      <c r="D213" s="464"/>
      <c r="E213" s="464"/>
      <c r="F213" s="464"/>
      <c r="G213" s="464"/>
      <c r="H213" s="464"/>
      <c r="I213" s="167"/>
      <c r="J213" s="465" t="s">
        <v>133</v>
      </c>
      <c r="K213" s="465"/>
      <c r="L213" s="465"/>
      <c r="M213" s="169" t="s">
        <v>132</v>
      </c>
      <c r="N213" s="170"/>
      <c r="O213" s="171">
        <v>1</v>
      </c>
      <c r="P213" s="172">
        <f t="shared" si="3"/>
        <v>0</v>
      </c>
      <c r="Q213" s="168"/>
    </row>
    <row r="214" spans="1:17">
      <c r="A214" s="369">
        <v>206</v>
      </c>
      <c r="B214" s="168"/>
      <c r="C214" s="167"/>
      <c r="D214" s="464"/>
      <c r="E214" s="464"/>
      <c r="F214" s="464"/>
      <c r="G214" s="464"/>
      <c r="H214" s="464"/>
      <c r="I214" s="167"/>
      <c r="J214" s="465" t="s">
        <v>133</v>
      </c>
      <c r="K214" s="465"/>
      <c r="L214" s="465"/>
      <c r="M214" s="169" t="s">
        <v>132</v>
      </c>
      <c r="N214" s="170"/>
      <c r="O214" s="171">
        <v>1</v>
      </c>
      <c r="P214" s="172">
        <f t="shared" si="3"/>
        <v>0</v>
      </c>
      <c r="Q214" s="168"/>
    </row>
    <row r="215" spans="1:17">
      <c r="A215" s="369">
        <v>207</v>
      </c>
      <c r="B215" s="168"/>
      <c r="C215" s="167"/>
      <c r="D215" s="464"/>
      <c r="E215" s="464"/>
      <c r="F215" s="464"/>
      <c r="G215" s="464"/>
      <c r="H215" s="464"/>
      <c r="I215" s="167"/>
      <c r="J215" s="465" t="s">
        <v>133</v>
      </c>
      <c r="K215" s="465"/>
      <c r="L215" s="465"/>
      <c r="M215" s="169" t="s">
        <v>132</v>
      </c>
      <c r="N215" s="170"/>
      <c r="O215" s="171">
        <v>1</v>
      </c>
      <c r="P215" s="172">
        <f t="shared" si="3"/>
        <v>0</v>
      </c>
      <c r="Q215" s="168"/>
    </row>
    <row r="216" spans="1:17">
      <c r="A216" s="369">
        <v>208</v>
      </c>
      <c r="B216" s="168"/>
      <c r="C216" s="167"/>
      <c r="D216" s="464"/>
      <c r="E216" s="464"/>
      <c r="F216" s="464"/>
      <c r="G216" s="464"/>
      <c r="H216" s="464"/>
      <c r="I216" s="167"/>
      <c r="J216" s="465" t="s">
        <v>133</v>
      </c>
      <c r="K216" s="465"/>
      <c r="L216" s="465"/>
      <c r="M216" s="169" t="s">
        <v>132</v>
      </c>
      <c r="N216" s="170"/>
      <c r="O216" s="171">
        <v>1</v>
      </c>
      <c r="P216" s="172">
        <f t="shared" si="3"/>
        <v>0</v>
      </c>
      <c r="Q216" s="168"/>
    </row>
    <row r="217" spans="1:17">
      <c r="A217" s="369">
        <v>209</v>
      </c>
      <c r="B217" s="168"/>
      <c r="C217" s="167"/>
      <c r="D217" s="464"/>
      <c r="E217" s="464"/>
      <c r="F217" s="464"/>
      <c r="G217" s="464"/>
      <c r="H217" s="464"/>
      <c r="I217" s="167"/>
      <c r="J217" s="465" t="s">
        <v>133</v>
      </c>
      <c r="K217" s="465"/>
      <c r="L217" s="465"/>
      <c r="M217" s="169" t="s">
        <v>132</v>
      </c>
      <c r="N217" s="170"/>
      <c r="O217" s="171">
        <v>1</v>
      </c>
      <c r="P217" s="172">
        <f t="shared" si="3"/>
        <v>0</v>
      </c>
      <c r="Q217" s="168"/>
    </row>
    <row r="218" spans="1:17">
      <c r="A218" s="369">
        <v>210</v>
      </c>
      <c r="B218" s="168"/>
      <c r="C218" s="167"/>
      <c r="D218" s="464"/>
      <c r="E218" s="464"/>
      <c r="F218" s="464"/>
      <c r="G218" s="464"/>
      <c r="H218" s="464"/>
      <c r="I218" s="167"/>
      <c r="J218" s="465" t="s">
        <v>133</v>
      </c>
      <c r="K218" s="465"/>
      <c r="L218" s="465"/>
      <c r="M218" s="169" t="s">
        <v>132</v>
      </c>
      <c r="N218" s="170"/>
      <c r="O218" s="171">
        <v>1</v>
      </c>
      <c r="P218" s="172">
        <f t="shared" si="3"/>
        <v>0</v>
      </c>
      <c r="Q218" s="168"/>
    </row>
    <row r="219" spans="1:17" ht="15" customHeight="1">
      <c r="A219" s="369">
        <v>211</v>
      </c>
      <c r="B219" s="168" t="s">
        <v>130</v>
      </c>
      <c r="C219" s="167" t="s">
        <v>130</v>
      </c>
      <c r="D219" s="464" t="s">
        <v>130</v>
      </c>
      <c r="E219" s="464"/>
      <c r="F219" s="464"/>
      <c r="G219" s="464"/>
      <c r="H219" s="464"/>
      <c r="I219" s="167" t="s">
        <v>130</v>
      </c>
      <c r="J219" s="465" t="s">
        <v>133</v>
      </c>
      <c r="K219" s="465"/>
      <c r="L219" s="465"/>
      <c r="M219" s="169" t="s">
        <v>132</v>
      </c>
      <c r="N219" s="170"/>
      <c r="O219" s="171">
        <v>1</v>
      </c>
      <c r="P219" s="172">
        <f t="shared" si="3"/>
        <v>0</v>
      </c>
      <c r="Q219" s="168" t="s">
        <v>130</v>
      </c>
    </row>
    <row r="220" spans="1:17" ht="15" customHeight="1">
      <c r="A220" s="369">
        <v>212</v>
      </c>
      <c r="B220" s="168" t="s">
        <v>130</v>
      </c>
      <c r="C220" s="167" t="s">
        <v>130</v>
      </c>
      <c r="D220" s="464" t="s">
        <v>130</v>
      </c>
      <c r="E220" s="464"/>
      <c r="F220" s="464"/>
      <c r="G220" s="464"/>
      <c r="H220" s="464"/>
      <c r="I220" s="167" t="s">
        <v>130</v>
      </c>
      <c r="J220" s="465" t="s">
        <v>133</v>
      </c>
      <c r="K220" s="465"/>
      <c r="L220" s="465"/>
      <c r="M220" s="169" t="s">
        <v>132</v>
      </c>
      <c r="N220" s="170"/>
      <c r="O220" s="171">
        <v>1</v>
      </c>
      <c r="P220" s="172">
        <f t="shared" si="3"/>
        <v>0</v>
      </c>
      <c r="Q220" s="168" t="s">
        <v>130</v>
      </c>
    </row>
    <row r="221" spans="1:17" ht="15" customHeight="1">
      <c r="A221" s="369">
        <v>213</v>
      </c>
      <c r="B221" s="168" t="s">
        <v>130</v>
      </c>
      <c r="C221" s="167" t="s">
        <v>130</v>
      </c>
      <c r="D221" s="464" t="s">
        <v>130</v>
      </c>
      <c r="E221" s="464"/>
      <c r="F221" s="464"/>
      <c r="G221" s="464"/>
      <c r="H221" s="464"/>
      <c r="I221" s="167" t="s">
        <v>130</v>
      </c>
      <c r="J221" s="465" t="s">
        <v>133</v>
      </c>
      <c r="K221" s="465"/>
      <c r="L221" s="465"/>
      <c r="M221" s="169" t="s">
        <v>132</v>
      </c>
      <c r="N221" s="170"/>
      <c r="O221" s="171">
        <v>1</v>
      </c>
      <c r="P221" s="172">
        <f t="shared" si="3"/>
        <v>0</v>
      </c>
      <c r="Q221" s="168" t="s">
        <v>130</v>
      </c>
    </row>
    <row r="222" spans="1:17">
      <c r="A222" s="369">
        <v>214</v>
      </c>
      <c r="B222" s="168"/>
      <c r="C222" s="167"/>
      <c r="D222" s="464"/>
      <c r="E222" s="464"/>
      <c r="F222" s="464"/>
      <c r="G222" s="464"/>
      <c r="H222" s="464"/>
      <c r="I222" s="167"/>
      <c r="J222" s="465" t="s">
        <v>133</v>
      </c>
      <c r="K222" s="465"/>
      <c r="L222" s="465"/>
      <c r="M222" s="169" t="s">
        <v>132</v>
      </c>
      <c r="N222" s="170"/>
      <c r="O222" s="171">
        <v>1</v>
      </c>
      <c r="P222" s="172">
        <f t="shared" si="3"/>
        <v>0</v>
      </c>
      <c r="Q222" s="168"/>
    </row>
    <row r="223" spans="1:17" ht="15" customHeight="1">
      <c r="A223" s="369">
        <v>215</v>
      </c>
      <c r="B223" s="168" t="s">
        <v>130</v>
      </c>
      <c r="C223" s="167" t="s">
        <v>130</v>
      </c>
      <c r="D223" s="464" t="s">
        <v>130</v>
      </c>
      <c r="E223" s="464"/>
      <c r="F223" s="464"/>
      <c r="G223" s="464"/>
      <c r="H223" s="464"/>
      <c r="I223" s="167" t="s">
        <v>130</v>
      </c>
      <c r="J223" s="465" t="s">
        <v>133</v>
      </c>
      <c r="K223" s="465"/>
      <c r="L223" s="465"/>
      <c r="M223" s="169" t="s">
        <v>132</v>
      </c>
      <c r="N223" s="170"/>
      <c r="O223" s="171">
        <v>1</v>
      </c>
      <c r="P223" s="172">
        <f t="shared" ref="P223:P228" si="4">IF(N223&lt;0,0,SUM(N223*O223))</f>
        <v>0</v>
      </c>
      <c r="Q223" s="168" t="s">
        <v>130</v>
      </c>
    </row>
    <row r="224" spans="1:17" ht="15" customHeight="1">
      <c r="A224" s="369">
        <v>216</v>
      </c>
      <c r="B224" s="168" t="s">
        <v>130</v>
      </c>
      <c r="C224" s="167" t="s">
        <v>130</v>
      </c>
      <c r="D224" s="464" t="s">
        <v>130</v>
      </c>
      <c r="E224" s="464"/>
      <c r="F224" s="464"/>
      <c r="G224" s="464"/>
      <c r="H224" s="464"/>
      <c r="I224" s="167" t="s">
        <v>130</v>
      </c>
      <c r="J224" s="465" t="s">
        <v>133</v>
      </c>
      <c r="K224" s="465"/>
      <c r="L224" s="465"/>
      <c r="M224" s="169" t="s">
        <v>132</v>
      </c>
      <c r="N224" s="170"/>
      <c r="O224" s="171">
        <v>1</v>
      </c>
      <c r="P224" s="172">
        <f t="shared" si="4"/>
        <v>0</v>
      </c>
      <c r="Q224" s="168" t="s">
        <v>130</v>
      </c>
    </row>
    <row r="225" spans="1:18" ht="15" customHeight="1">
      <c r="A225" s="369">
        <v>217</v>
      </c>
      <c r="B225" s="168" t="s">
        <v>130</v>
      </c>
      <c r="C225" s="167" t="s">
        <v>130</v>
      </c>
      <c r="D225" s="464" t="s">
        <v>130</v>
      </c>
      <c r="E225" s="464"/>
      <c r="F225" s="464"/>
      <c r="G225" s="464"/>
      <c r="H225" s="464"/>
      <c r="I225" s="167" t="s">
        <v>130</v>
      </c>
      <c r="J225" s="465" t="s">
        <v>133</v>
      </c>
      <c r="K225" s="465"/>
      <c r="L225" s="465"/>
      <c r="M225" s="169" t="s">
        <v>132</v>
      </c>
      <c r="N225" s="170"/>
      <c r="O225" s="171">
        <v>1</v>
      </c>
      <c r="P225" s="172">
        <f t="shared" si="4"/>
        <v>0</v>
      </c>
      <c r="Q225" s="168" t="s">
        <v>130</v>
      </c>
    </row>
    <row r="226" spans="1:18" ht="15" customHeight="1">
      <c r="A226" s="369">
        <v>218</v>
      </c>
      <c r="B226" s="168" t="s">
        <v>130</v>
      </c>
      <c r="C226" s="167" t="s">
        <v>130</v>
      </c>
      <c r="D226" s="464" t="s">
        <v>130</v>
      </c>
      <c r="E226" s="464"/>
      <c r="F226" s="464"/>
      <c r="G226" s="464"/>
      <c r="H226" s="464"/>
      <c r="I226" s="167" t="s">
        <v>130</v>
      </c>
      <c r="J226" s="465" t="s">
        <v>133</v>
      </c>
      <c r="K226" s="465"/>
      <c r="L226" s="465"/>
      <c r="M226" s="169" t="s">
        <v>132</v>
      </c>
      <c r="N226" s="170"/>
      <c r="O226" s="171">
        <v>1</v>
      </c>
      <c r="P226" s="172">
        <f t="shared" si="4"/>
        <v>0</v>
      </c>
      <c r="Q226" s="168" t="s">
        <v>130</v>
      </c>
    </row>
    <row r="227" spans="1:18" ht="15" customHeight="1">
      <c r="A227" s="369">
        <v>219</v>
      </c>
      <c r="B227" s="168" t="s">
        <v>130</v>
      </c>
      <c r="C227" s="167" t="s">
        <v>130</v>
      </c>
      <c r="D227" s="464" t="s">
        <v>130</v>
      </c>
      <c r="E227" s="464"/>
      <c r="F227" s="464"/>
      <c r="G227" s="464"/>
      <c r="H227" s="464"/>
      <c r="I227" s="167" t="s">
        <v>130</v>
      </c>
      <c r="J227" s="465" t="s">
        <v>133</v>
      </c>
      <c r="K227" s="465"/>
      <c r="L227" s="465"/>
      <c r="M227" s="169" t="s">
        <v>132</v>
      </c>
      <c r="N227" s="170"/>
      <c r="O227" s="171">
        <v>1</v>
      </c>
      <c r="P227" s="172">
        <f t="shared" si="4"/>
        <v>0</v>
      </c>
      <c r="Q227" s="168" t="s">
        <v>130</v>
      </c>
    </row>
    <row r="228" spans="1:18" ht="15" customHeight="1">
      <c r="A228" s="369">
        <v>220</v>
      </c>
      <c r="B228" s="168" t="s">
        <v>130</v>
      </c>
      <c r="C228" s="167" t="s">
        <v>130</v>
      </c>
      <c r="D228" s="464" t="s">
        <v>130</v>
      </c>
      <c r="E228" s="464"/>
      <c r="F228" s="464"/>
      <c r="G228" s="464"/>
      <c r="H228" s="464"/>
      <c r="I228" s="167" t="s">
        <v>130</v>
      </c>
      <c r="J228" s="465" t="s">
        <v>133</v>
      </c>
      <c r="K228" s="465"/>
      <c r="L228" s="465"/>
      <c r="M228" s="169" t="s">
        <v>132</v>
      </c>
      <c r="N228" s="170"/>
      <c r="O228" s="171">
        <v>1</v>
      </c>
      <c r="P228" s="172">
        <f t="shared" si="4"/>
        <v>0</v>
      </c>
      <c r="Q228" s="168" t="s">
        <v>130</v>
      </c>
    </row>
    <row r="229" spans="1:18" ht="15" customHeight="1">
      <c r="A229" s="369">
        <v>221</v>
      </c>
      <c r="B229" s="168" t="s">
        <v>130</v>
      </c>
      <c r="C229" s="167" t="s">
        <v>130</v>
      </c>
      <c r="D229" s="464" t="s">
        <v>130</v>
      </c>
      <c r="E229" s="464"/>
      <c r="F229" s="464"/>
      <c r="G229" s="464"/>
      <c r="H229" s="464"/>
      <c r="I229" s="167" t="s">
        <v>130</v>
      </c>
      <c r="J229" s="465" t="s">
        <v>133</v>
      </c>
      <c r="K229" s="465"/>
      <c r="L229" s="465"/>
      <c r="M229" s="169" t="s">
        <v>132</v>
      </c>
      <c r="N229" s="170"/>
      <c r="O229" s="171">
        <v>1</v>
      </c>
      <c r="P229" s="172">
        <f t="shared" ref="P229" si="5">IF(N229&lt;0,0,SUM(N229*O229))</f>
        <v>0</v>
      </c>
      <c r="Q229" s="173" t="s">
        <v>130</v>
      </c>
    </row>
    <row r="230" spans="1:18">
      <c r="A230" s="370"/>
      <c r="B230" s="470"/>
      <c r="C230" s="470"/>
      <c r="D230" s="470"/>
      <c r="E230" s="174"/>
      <c r="F230" s="174"/>
      <c r="G230" s="174"/>
      <c r="H230" s="174"/>
      <c r="I230" s="174"/>
      <c r="J230" s="174"/>
      <c r="K230" s="175"/>
      <c r="L230" s="176" t="s">
        <v>134</v>
      </c>
      <c r="M230" s="176"/>
      <c r="N230" s="177">
        <f>SUM(N9:N229)</f>
        <v>0</v>
      </c>
      <c r="O230" s="178"/>
      <c r="P230" s="179">
        <f>SUM(P9:P229)</f>
        <v>0</v>
      </c>
      <c r="Q230" s="180"/>
    </row>
    <row r="231" spans="1:18">
      <c r="A231" s="471"/>
      <c r="B231" s="471"/>
      <c r="C231" s="471"/>
      <c r="D231" s="471"/>
      <c r="E231" s="471"/>
      <c r="F231" s="471"/>
      <c r="G231" s="471"/>
      <c r="H231" s="471"/>
      <c r="I231" s="471"/>
      <c r="J231" s="471"/>
      <c r="K231" s="471"/>
      <c r="L231" s="471"/>
      <c r="M231" s="471"/>
      <c r="N231" s="471"/>
      <c r="O231" s="471"/>
      <c r="P231" s="471"/>
      <c r="Q231" s="471"/>
    </row>
    <row r="232" spans="1:18">
      <c r="A232" s="471"/>
      <c r="B232" s="471"/>
      <c r="C232" s="471"/>
      <c r="D232" s="471"/>
      <c r="E232" s="471"/>
      <c r="F232" s="471"/>
      <c r="G232" s="471"/>
      <c r="H232" s="471"/>
      <c r="I232" s="181"/>
      <c r="J232" s="181"/>
      <c r="K232" s="181"/>
      <c r="L232" s="181"/>
      <c r="M232" s="181"/>
      <c r="N232" s="181"/>
      <c r="O232" s="181"/>
      <c r="P232" s="181"/>
      <c r="Q232" s="181"/>
      <c r="R232" s="182"/>
    </row>
    <row r="233" spans="1:18">
      <c r="A233" s="468" t="s">
        <v>135</v>
      </c>
      <c r="B233" s="468"/>
      <c r="C233" s="468"/>
      <c r="D233" s="468"/>
      <c r="E233" s="468"/>
      <c r="F233" s="468"/>
      <c r="G233" s="468"/>
      <c r="H233" s="468"/>
      <c r="I233" s="184"/>
      <c r="J233" s="184"/>
      <c r="K233" s="184"/>
      <c r="L233" s="184"/>
      <c r="M233" s="184"/>
      <c r="N233" s="184"/>
      <c r="O233" s="184"/>
      <c r="P233" s="184"/>
      <c r="Q233" s="184"/>
    </row>
    <row r="234" spans="1:18">
      <c r="A234" s="468" t="s">
        <v>136</v>
      </c>
      <c r="B234" s="468"/>
      <c r="C234" s="468"/>
      <c r="D234" s="468"/>
      <c r="E234" s="468"/>
      <c r="F234" s="468"/>
      <c r="G234" s="468"/>
      <c r="H234" s="183"/>
      <c r="I234" s="184"/>
      <c r="J234" s="184"/>
      <c r="K234" s="184"/>
      <c r="L234" s="184"/>
      <c r="M234" s="184"/>
      <c r="N234" s="184"/>
      <c r="O234" s="184"/>
      <c r="P234" s="184"/>
      <c r="Q234" s="184"/>
    </row>
    <row r="235" spans="1:18">
      <c r="A235" s="468" t="s">
        <v>137</v>
      </c>
      <c r="B235" s="468"/>
      <c r="C235" s="468"/>
      <c r="D235" s="468"/>
      <c r="E235" s="468"/>
      <c r="F235" s="468"/>
      <c r="G235" s="468"/>
      <c r="H235" s="183"/>
      <c r="I235" s="184"/>
      <c r="J235" s="184"/>
      <c r="K235" s="184"/>
      <c r="L235" s="184"/>
      <c r="M235" s="184"/>
      <c r="N235" s="184"/>
      <c r="O235" s="184"/>
      <c r="P235" s="184"/>
      <c r="Q235" s="184"/>
    </row>
    <row r="236" spans="1:18">
      <c r="A236" s="469" t="s">
        <v>138</v>
      </c>
      <c r="B236" s="469"/>
      <c r="C236" s="469"/>
      <c r="D236" s="469"/>
      <c r="E236" s="469"/>
      <c r="F236" s="469"/>
      <c r="G236" s="469"/>
      <c r="H236" s="185"/>
      <c r="I236" s="186"/>
      <c r="J236" s="186"/>
      <c r="K236" s="186"/>
      <c r="L236" s="186"/>
      <c r="M236" s="186"/>
      <c r="N236" s="186"/>
      <c r="O236" s="186"/>
      <c r="P236" s="186"/>
      <c r="Q236" s="186"/>
    </row>
    <row r="238" spans="1:18">
      <c r="A238" s="371"/>
      <c r="B238" s="113" t="s">
        <v>132</v>
      </c>
      <c r="L238" s="30"/>
      <c r="M238" s="30"/>
      <c r="N238" s="30"/>
    </row>
    <row r="239" spans="1:18">
      <c r="A239" s="371"/>
      <c r="B239" s="113" t="s">
        <v>139</v>
      </c>
      <c r="L239" s="30"/>
      <c r="M239" s="30"/>
      <c r="N239" s="30"/>
      <c r="O239" s="187"/>
    </row>
    <row r="240" spans="1:18">
      <c r="A240" s="371"/>
      <c r="B240" s="113" t="s">
        <v>140</v>
      </c>
      <c r="L240" s="30"/>
      <c r="M240" s="30"/>
      <c r="N240" s="30"/>
    </row>
    <row r="241" spans="1:14">
      <c r="A241" s="371"/>
      <c r="B241" s="113" t="s">
        <v>141</v>
      </c>
      <c r="L241" s="30"/>
      <c r="M241" s="30"/>
      <c r="N241" s="30"/>
    </row>
    <row r="242" spans="1:14">
      <c r="L242" s="30"/>
      <c r="M242" s="30"/>
      <c r="N242" s="30"/>
    </row>
    <row r="243" spans="1:14">
      <c r="A243" s="371"/>
      <c r="B243" s="113" t="s">
        <v>133</v>
      </c>
      <c r="C243" s="113"/>
      <c r="D243" s="113"/>
      <c r="E243" s="113"/>
      <c r="F243" s="113"/>
      <c r="G243" s="113"/>
      <c r="H243" s="113"/>
      <c r="I243" s="113"/>
      <c r="L243" s="30"/>
      <c r="M243" s="30"/>
      <c r="N243" s="30"/>
    </row>
    <row r="244" spans="1:14">
      <c r="A244" s="371">
        <v>1</v>
      </c>
      <c r="B244" s="113" t="s">
        <v>142</v>
      </c>
      <c r="C244" s="113" t="s">
        <v>143</v>
      </c>
      <c r="D244" s="113"/>
      <c r="E244" s="113"/>
      <c r="F244" s="113"/>
      <c r="G244" s="113"/>
      <c r="H244" s="113"/>
      <c r="I244" s="113"/>
      <c r="K244" s="188"/>
      <c r="L244" s="188"/>
    </row>
    <row r="245" spans="1:14">
      <c r="A245" s="371">
        <v>2</v>
      </c>
      <c r="B245" s="113" t="s">
        <v>144</v>
      </c>
      <c r="C245" s="113" t="s">
        <v>143</v>
      </c>
      <c r="D245" s="113"/>
      <c r="E245" s="113"/>
      <c r="F245" s="113"/>
      <c r="G245" s="113"/>
      <c r="H245" s="113"/>
      <c r="I245" s="113"/>
      <c r="K245" s="188"/>
      <c r="L245" s="188"/>
    </row>
    <row r="246" spans="1:14">
      <c r="A246" s="371">
        <v>3</v>
      </c>
      <c r="B246" s="113" t="s">
        <v>145</v>
      </c>
      <c r="C246" s="113" t="s">
        <v>143</v>
      </c>
      <c r="D246" s="113"/>
      <c r="E246" s="113"/>
      <c r="F246" s="113"/>
      <c r="G246" s="113"/>
      <c r="H246" s="113"/>
      <c r="I246" s="113"/>
      <c r="K246" s="188"/>
      <c r="L246" s="188"/>
    </row>
    <row r="247" spans="1:14">
      <c r="A247" s="371">
        <v>4</v>
      </c>
      <c r="B247" s="113" t="s">
        <v>146</v>
      </c>
      <c r="C247" s="113" t="s">
        <v>143</v>
      </c>
      <c r="D247" s="113"/>
      <c r="E247" s="113"/>
      <c r="F247" s="113"/>
      <c r="G247" s="113"/>
      <c r="H247" s="113"/>
      <c r="I247" s="113"/>
      <c r="K247" s="188"/>
      <c r="L247" s="188"/>
    </row>
    <row r="248" spans="1:14">
      <c r="A248" s="371">
        <v>5</v>
      </c>
      <c r="B248" s="113" t="s">
        <v>131</v>
      </c>
      <c r="C248" s="113" t="s">
        <v>143</v>
      </c>
      <c r="D248" s="113"/>
      <c r="E248" s="113"/>
      <c r="F248" s="113"/>
      <c r="G248" s="113"/>
      <c r="H248" s="113"/>
      <c r="I248" s="113"/>
      <c r="K248" s="188"/>
      <c r="L248" s="188"/>
    </row>
    <row r="249" spans="1:14">
      <c r="A249" s="371">
        <v>6</v>
      </c>
      <c r="B249" s="113" t="s">
        <v>147</v>
      </c>
      <c r="C249" s="113" t="s">
        <v>148</v>
      </c>
      <c r="D249" s="113"/>
      <c r="E249" s="113"/>
      <c r="F249" s="113"/>
      <c r="G249" s="113"/>
      <c r="H249" s="113"/>
      <c r="I249" s="113"/>
      <c r="K249" s="188"/>
      <c r="L249" s="188"/>
    </row>
    <row r="250" spans="1:14">
      <c r="A250" s="371">
        <v>7</v>
      </c>
      <c r="B250" s="113" t="s">
        <v>149</v>
      </c>
      <c r="C250" s="113" t="s">
        <v>143</v>
      </c>
      <c r="D250" s="113"/>
      <c r="E250" s="113"/>
      <c r="F250" s="113"/>
      <c r="G250" s="113"/>
      <c r="H250" s="113"/>
      <c r="I250" s="113"/>
      <c r="K250" s="188"/>
      <c r="L250" s="188"/>
    </row>
  </sheetData>
  <sheetProtection algorithmName="SHA-512" hashValue="qAL4VjFs/YD0PVXGb2KKmcFFGKbAYmxPFORQQvRTAWNDpXdapZYLBOaJVq5NxEsXHRwzXE1dcYNNMt03PEWWKA==" saltValue="NRq9mqHpaFHMHXJZsTZctg==" spinCount="100000" sheet="1" objects="1" scenarios="1"/>
  <mergeCells count="196">
    <mergeCell ref="A235:G235"/>
    <mergeCell ref="A236:G236"/>
    <mergeCell ref="B230:D230"/>
    <mergeCell ref="A231:Q231"/>
    <mergeCell ref="A232:H232"/>
    <mergeCell ref="A233:H233"/>
    <mergeCell ref="D228:H228"/>
    <mergeCell ref="J228:L228"/>
    <mergeCell ref="D229:H229"/>
    <mergeCell ref="A234:G234"/>
    <mergeCell ref="D224:H224"/>
    <mergeCell ref="J224:L224"/>
    <mergeCell ref="J229:L229"/>
    <mergeCell ref="J223:L223"/>
    <mergeCell ref="D225:H225"/>
    <mergeCell ref="D220:H220"/>
    <mergeCell ref="J220:L220"/>
    <mergeCell ref="D226:H226"/>
    <mergeCell ref="J226:L226"/>
    <mergeCell ref="D227:H227"/>
    <mergeCell ref="J227:L227"/>
    <mergeCell ref="J225:L225"/>
    <mergeCell ref="D222:H222"/>
    <mergeCell ref="J222:L222"/>
    <mergeCell ref="D223:H223"/>
    <mergeCell ref="D217:H217"/>
    <mergeCell ref="J217:L217"/>
    <mergeCell ref="D214:H214"/>
    <mergeCell ref="J214:L214"/>
    <mergeCell ref="D215:H215"/>
    <mergeCell ref="J215:L215"/>
    <mergeCell ref="D209:H209"/>
    <mergeCell ref="J209:L209"/>
    <mergeCell ref="D221:H221"/>
    <mergeCell ref="J221:L221"/>
    <mergeCell ref="D218:H218"/>
    <mergeCell ref="J218:L218"/>
    <mergeCell ref="D219:H219"/>
    <mergeCell ref="J219:L219"/>
    <mergeCell ref="D212:H212"/>
    <mergeCell ref="J212:L212"/>
    <mergeCell ref="D213:H213"/>
    <mergeCell ref="J213:L213"/>
    <mergeCell ref="D210:H210"/>
    <mergeCell ref="J210:L210"/>
    <mergeCell ref="D211:H211"/>
    <mergeCell ref="J211:L211"/>
    <mergeCell ref="D216:H216"/>
    <mergeCell ref="J216:L216"/>
    <mergeCell ref="D204:H204"/>
    <mergeCell ref="J204:L204"/>
    <mergeCell ref="D205:H205"/>
    <mergeCell ref="J205:L205"/>
    <mergeCell ref="D202:H202"/>
    <mergeCell ref="J202:L202"/>
    <mergeCell ref="D203:H203"/>
    <mergeCell ref="J203:L203"/>
    <mergeCell ref="D208:H208"/>
    <mergeCell ref="J208:L208"/>
    <mergeCell ref="D206:H206"/>
    <mergeCell ref="J206:L206"/>
    <mergeCell ref="D207:H207"/>
    <mergeCell ref="J207:L207"/>
    <mergeCell ref="D197:H197"/>
    <mergeCell ref="J197:L197"/>
    <mergeCell ref="D194:H194"/>
    <mergeCell ref="J194:L194"/>
    <mergeCell ref="D195:H195"/>
    <mergeCell ref="J195:L195"/>
    <mergeCell ref="D200:H200"/>
    <mergeCell ref="J200:L200"/>
    <mergeCell ref="D201:H201"/>
    <mergeCell ref="J201:L201"/>
    <mergeCell ref="D198:H198"/>
    <mergeCell ref="J198:L198"/>
    <mergeCell ref="D199:H199"/>
    <mergeCell ref="J199:L199"/>
    <mergeCell ref="D192:H192"/>
    <mergeCell ref="J192:L192"/>
    <mergeCell ref="D193:H193"/>
    <mergeCell ref="J193:L193"/>
    <mergeCell ref="D190:H190"/>
    <mergeCell ref="J190:L190"/>
    <mergeCell ref="D191:H191"/>
    <mergeCell ref="J191:L191"/>
    <mergeCell ref="D196:H196"/>
    <mergeCell ref="J196:L196"/>
    <mergeCell ref="D185:H185"/>
    <mergeCell ref="J185:L185"/>
    <mergeCell ref="D182:H182"/>
    <mergeCell ref="J182:L182"/>
    <mergeCell ref="D183:H183"/>
    <mergeCell ref="J183:L183"/>
    <mergeCell ref="D188:H188"/>
    <mergeCell ref="J188:L188"/>
    <mergeCell ref="D189:H189"/>
    <mergeCell ref="J189:L189"/>
    <mergeCell ref="D186:H186"/>
    <mergeCell ref="J186:L186"/>
    <mergeCell ref="D187:H187"/>
    <mergeCell ref="J187:L187"/>
    <mergeCell ref="D180:H180"/>
    <mergeCell ref="J180:L180"/>
    <mergeCell ref="D181:H181"/>
    <mergeCell ref="J181:L181"/>
    <mergeCell ref="D178:H178"/>
    <mergeCell ref="J178:L178"/>
    <mergeCell ref="D179:H179"/>
    <mergeCell ref="J179:L179"/>
    <mergeCell ref="D184:H184"/>
    <mergeCell ref="J184:L184"/>
    <mergeCell ref="D173:H173"/>
    <mergeCell ref="J173:L173"/>
    <mergeCell ref="D170:H170"/>
    <mergeCell ref="J170:L170"/>
    <mergeCell ref="D171:H171"/>
    <mergeCell ref="J171:L171"/>
    <mergeCell ref="D176:H176"/>
    <mergeCell ref="J176:L176"/>
    <mergeCell ref="D177:H177"/>
    <mergeCell ref="J177:L177"/>
    <mergeCell ref="D174:H174"/>
    <mergeCell ref="J174:L174"/>
    <mergeCell ref="D175:H175"/>
    <mergeCell ref="J175:L175"/>
    <mergeCell ref="D168:H168"/>
    <mergeCell ref="J168:L168"/>
    <mergeCell ref="D169:H169"/>
    <mergeCell ref="J169:L169"/>
    <mergeCell ref="D166:H166"/>
    <mergeCell ref="J166:L166"/>
    <mergeCell ref="D167:H167"/>
    <mergeCell ref="J167:L167"/>
    <mergeCell ref="D172:H172"/>
    <mergeCell ref="J172:L172"/>
    <mergeCell ref="D29:H29"/>
    <mergeCell ref="J29:L29"/>
    <mergeCell ref="D26:H26"/>
    <mergeCell ref="J26:L26"/>
    <mergeCell ref="D27:H27"/>
    <mergeCell ref="J27:L27"/>
    <mergeCell ref="D164:H164"/>
    <mergeCell ref="J164:L164"/>
    <mergeCell ref="D165:H165"/>
    <mergeCell ref="J165:L165"/>
    <mergeCell ref="D30:H30"/>
    <mergeCell ref="J30:L30"/>
    <mergeCell ref="D163:H163"/>
    <mergeCell ref="J163:L163"/>
    <mergeCell ref="D24:H24"/>
    <mergeCell ref="J24:L24"/>
    <mergeCell ref="D25:H25"/>
    <mergeCell ref="J25:L25"/>
    <mergeCell ref="D22:H22"/>
    <mergeCell ref="J22:L22"/>
    <mergeCell ref="D23:H23"/>
    <mergeCell ref="J23:L23"/>
    <mergeCell ref="D28:H28"/>
    <mergeCell ref="J28:L28"/>
    <mergeCell ref="D17:H17"/>
    <mergeCell ref="J17:L17"/>
    <mergeCell ref="D14:H14"/>
    <mergeCell ref="J14:L14"/>
    <mergeCell ref="D15:H15"/>
    <mergeCell ref="J15:L15"/>
    <mergeCell ref="D20:H20"/>
    <mergeCell ref="J20:L20"/>
    <mergeCell ref="D21:H21"/>
    <mergeCell ref="J21:L21"/>
    <mergeCell ref="D18:H18"/>
    <mergeCell ref="J18:L18"/>
    <mergeCell ref="D19:H19"/>
    <mergeCell ref="J19:L19"/>
    <mergeCell ref="D12:H12"/>
    <mergeCell ref="J12:L12"/>
    <mergeCell ref="D13:H13"/>
    <mergeCell ref="J13:L13"/>
    <mergeCell ref="D10:H10"/>
    <mergeCell ref="J10:L10"/>
    <mergeCell ref="D11:H11"/>
    <mergeCell ref="J11:L11"/>
    <mergeCell ref="D16:H16"/>
    <mergeCell ref="J16:L16"/>
    <mergeCell ref="I1:K1"/>
    <mergeCell ref="B2:B4"/>
    <mergeCell ref="D3:E3"/>
    <mergeCell ref="F4:N4"/>
    <mergeCell ref="D8:H8"/>
    <mergeCell ref="J8:L8"/>
    <mergeCell ref="D9:H9"/>
    <mergeCell ref="J9:L9"/>
    <mergeCell ref="K5:L5"/>
    <mergeCell ref="A6:D6"/>
    <mergeCell ref="K6:L6"/>
    <mergeCell ref="B7:D7"/>
    <mergeCell ref="K7:L7"/>
  </mergeCells>
  <phoneticPr fontId="34" type="noConversion"/>
  <dataValidations xWindow="36450" yWindow="25891" count="2">
    <dataValidation type="list" showErrorMessage="1" sqref="J9:L229">
      <formula1>$B$243:$B$250</formula1>
      <formula2>0</formula2>
    </dataValidation>
    <dataValidation type="list" showErrorMessage="1" sqref="M9:M229">
      <formula1>$B$238:$B$241</formula1>
      <formula2>0</formula2>
    </dataValidation>
  </dataValidations>
  <pageMargins left="0.7" right="0.7" top="0.75" bottom="0.75" header="0.51180555555555551" footer="0.3"/>
  <pageSetup paperSize="9" firstPageNumber="0" fitToHeight="0" orientation="landscape" horizontalDpi="300" verticalDpi="300" r:id="rId1"/>
  <headerFooter alignWithMargins="0">
    <oddFooter>&amp;R&amp;"Calibri,Negrita cursiva"El FSE invierte en tu futuro</oddFooter>
  </headerFooter>
  <drawing r:id="rId2"/>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O75"/>
  <sheetViews>
    <sheetView zoomScale="70" zoomScaleNormal="70" workbookViewId="0">
      <selection activeCell="A3" sqref="A3:J3"/>
    </sheetView>
  </sheetViews>
  <sheetFormatPr baseColWidth="10" defaultRowHeight="15"/>
  <cols>
    <col min="1" max="1" width="11.7109375" customWidth="1"/>
    <col min="2" max="2" width="17.85546875" customWidth="1"/>
    <col min="3" max="3" width="15.7109375" customWidth="1"/>
    <col min="4" max="4" width="15.85546875" customWidth="1"/>
    <col min="5" max="5" width="14.140625" customWidth="1"/>
    <col min="6" max="6" width="16.42578125" customWidth="1"/>
    <col min="7" max="7" width="3" customWidth="1"/>
    <col min="8" max="8" width="9.28515625" customWidth="1"/>
    <col min="9" max="9" width="19.85546875" bestFit="1" customWidth="1"/>
    <col min="10" max="10" width="12.85546875" customWidth="1"/>
  </cols>
  <sheetData>
    <row r="1" spans="1:10">
      <c r="A1" s="32"/>
      <c r="B1" s="33"/>
      <c r="C1" s="33"/>
      <c r="D1" s="33"/>
      <c r="E1" s="33"/>
      <c r="F1" s="33"/>
      <c r="G1" s="33"/>
      <c r="H1" s="33"/>
      <c r="I1" s="33"/>
      <c r="J1" s="34"/>
    </row>
    <row r="2" spans="1:10" ht="75.75" customHeight="1">
      <c r="A2" s="59"/>
      <c r="B2" s="5"/>
      <c r="C2" s="5"/>
      <c r="D2" s="5"/>
      <c r="E2" s="5"/>
      <c r="F2" s="5"/>
      <c r="G2" s="5"/>
      <c r="H2" s="5"/>
      <c r="I2" s="5"/>
      <c r="J2" s="62"/>
    </row>
    <row r="3" spans="1:10" ht="18.75">
      <c r="A3" s="482" t="s">
        <v>150</v>
      </c>
      <c r="B3" s="482"/>
      <c r="C3" s="482"/>
      <c r="D3" s="482"/>
      <c r="E3" s="482"/>
      <c r="F3" s="482"/>
      <c r="G3" s="482"/>
      <c r="H3" s="482"/>
      <c r="I3" s="482"/>
      <c r="J3" s="482"/>
    </row>
    <row r="4" spans="1:10" ht="18.75">
      <c r="A4" s="189"/>
      <c r="B4" s="181"/>
      <c r="C4" s="181"/>
      <c r="D4" s="181"/>
      <c r="E4" s="181"/>
      <c r="F4" s="181"/>
      <c r="G4" s="181"/>
      <c r="H4" s="181"/>
      <c r="I4" s="181"/>
      <c r="J4" s="190"/>
    </row>
    <row r="5" spans="1:10">
      <c r="A5" s="483" t="s">
        <v>151</v>
      </c>
      <c r="B5" s="483"/>
      <c r="C5" s="483"/>
      <c r="D5" s="483"/>
      <c r="E5" s="483"/>
      <c r="F5" s="483"/>
      <c r="G5" s="483"/>
      <c r="H5" s="483"/>
      <c r="I5" s="483"/>
      <c r="J5" s="483"/>
    </row>
    <row r="6" spans="1:10" ht="20.100000000000001" customHeight="1">
      <c r="A6" s="191" t="s">
        <v>152</v>
      </c>
      <c r="B6" s="484"/>
      <c r="C6" s="484"/>
      <c r="D6" s="484"/>
      <c r="E6" s="484"/>
      <c r="F6" s="484"/>
      <c r="G6" s="484"/>
      <c r="H6" s="192" t="s">
        <v>153</v>
      </c>
      <c r="I6" s="485" t="str">
        <f>IF('SS-SMI'!H8="","",'SS-SMI'!H8)</f>
        <v/>
      </c>
      <c r="J6" s="485"/>
    </row>
    <row r="7" spans="1:10" ht="20.100000000000001" customHeight="1">
      <c r="A7" s="191" t="s">
        <v>154</v>
      </c>
      <c r="B7" s="484"/>
      <c r="C7" s="484"/>
      <c r="D7" s="484"/>
      <c r="E7" s="484"/>
      <c r="F7" s="484"/>
      <c r="G7" s="484"/>
      <c r="H7" s="192" t="s">
        <v>155</v>
      </c>
      <c r="I7" s="490"/>
      <c r="J7" s="490"/>
    </row>
    <row r="8" spans="1:10" ht="20.100000000000001" customHeight="1">
      <c r="A8" s="191" t="s">
        <v>156</v>
      </c>
      <c r="B8" s="491"/>
      <c r="C8" s="491"/>
      <c r="D8" s="491"/>
      <c r="E8" s="193" t="s">
        <v>157</v>
      </c>
      <c r="F8" s="492"/>
      <c r="G8" s="492"/>
      <c r="H8" s="192" t="s">
        <v>158</v>
      </c>
      <c r="I8" s="493"/>
      <c r="J8" s="493"/>
    </row>
    <row r="9" spans="1:10" ht="20.100000000000001" customHeight="1">
      <c r="A9" s="191" t="s">
        <v>159</v>
      </c>
      <c r="B9" s="486"/>
      <c r="C9" s="486"/>
      <c r="D9" s="486"/>
      <c r="E9" s="486"/>
      <c r="F9" s="486"/>
      <c r="G9" s="486"/>
      <c r="H9" s="192" t="s">
        <v>160</v>
      </c>
      <c r="I9" s="487"/>
      <c r="J9" s="487"/>
    </row>
    <row r="10" spans="1:10">
      <c r="A10" s="488"/>
      <c r="B10" s="488"/>
      <c r="C10" s="488"/>
      <c r="D10" s="488"/>
      <c r="E10" s="488"/>
      <c r="F10" s="488"/>
      <c r="G10" s="488"/>
      <c r="H10" s="488"/>
      <c r="I10" s="488"/>
      <c r="J10" s="488"/>
    </row>
    <row r="11" spans="1:10">
      <c r="A11" s="489" t="s">
        <v>161</v>
      </c>
      <c r="B11" s="489"/>
      <c r="C11" s="489"/>
      <c r="D11" s="489"/>
      <c r="E11" s="489"/>
      <c r="F11" s="489"/>
      <c r="G11" s="489"/>
      <c r="H11" s="489"/>
      <c r="I11" s="489"/>
      <c r="J11" s="489"/>
    </row>
    <row r="12" spans="1:10" ht="20.100000000000001" customHeight="1">
      <c r="A12" s="194" t="s">
        <v>162</v>
      </c>
      <c r="B12" s="497"/>
      <c r="C12" s="497"/>
      <c r="D12" s="195" t="s">
        <v>163</v>
      </c>
      <c r="E12" s="498" t="str">
        <f>IF('SS-SMI'!H5="","",'SS-SMI'!H5)</f>
        <v/>
      </c>
      <c r="F12" s="498"/>
      <c r="G12" s="499" t="s">
        <v>164</v>
      </c>
      <c r="H12" s="499"/>
      <c r="I12" s="485" t="str">
        <f>IF('SS-SMI'!H6="","",'SS-SMI'!H6)</f>
        <v/>
      </c>
      <c r="J12" s="485"/>
    </row>
    <row r="13" spans="1:10" ht="20.100000000000001" customHeight="1">
      <c r="A13" s="494" t="s">
        <v>165</v>
      </c>
      <c r="B13" s="494"/>
      <c r="C13" s="494"/>
      <c r="D13" s="494"/>
      <c r="E13" s="495" t="str">
        <f>IF('SS-SMI'!H4="","",'SS-SMI'!H4)</f>
        <v/>
      </c>
      <c r="F13" s="495"/>
      <c r="G13" s="495"/>
      <c r="H13" s="495"/>
      <c r="I13" s="495"/>
      <c r="J13" s="495"/>
    </row>
    <row r="14" spans="1:10">
      <c r="A14" s="196"/>
      <c r="B14" s="197"/>
      <c r="C14" s="197"/>
      <c r="D14" s="198"/>
      <c r="E14" s="197"/>
      <c r="F14" s="197"/>
      <c r="G14" s="199"/>
      <c r="H14" s="199"/>
      <c r="I14" s="197"/>
      <c r="J14" s="200"/>
    </row>
    <row r="15" spans="1:10">
      <c r="A15" s="489" t="s">
        <v>166</v>
      </c>
      <c r="B15" s="489"/>
      <c r="C15" s="489"/>
      <c r="D15" s="489"/>
      <c r="E15" s="489"/>
      <c r="F15" s="489"/>
      <c r="G15" s="489"/>
      <c r="H15" s="489"/>
      <c r="I15" s="489"/>
      <c r="J15" s="489"/>
    </row>
    <row r="16" spans="1:10" ht="5.25" customHeight="1">
      <c r="A16" s="201"/>
      <c r="B16" s="181"/>
      <c r="C16" s="181"/>
      <c r="D16" s="181"/>
      <c r="E16" s="181"/>
      <c r="F16" s="181"/>
      <c r="G16" s="181"/>
      <c r="H16" s="181"/>
      <c r="I16" s="181"/>
      <c r="J16" s="190"/>
    </row>
    <row r="17" spans="1:10" s="202" customFormat="1" ht="20.100000000000001" customHeight="1" thickBot="1">
      <c r="A17" s="496" t="s">
        <v>167</v>
      </c>
      <c r="B17" s="496"/>
      <c r="C17" s="496"/>
      <c r="D17" s="496"/>
      <c r="E17" s="496"/>
      <c r="F17" s="496"/>
      <c r="G17" s="496"/>
      <c r="H17" s="496"/>
      <c r="I17" s="496"/>
      <c r="J17" s="496"/>
    </row>
    <row r="18" spans="1:10" s="202" customFormat="1" ht="20.100000000000001" customHeight="1" thickBot="1">
      <c r="A18" s="265" t="s">
        <v>168</v>
      </c>
      <c r="B18" s="500" t="s">
        <v>169</v>
      </c>
      <c r="C18" s="500"/>
      <c r="D18" s="500"/>
      <c r="E18" s="500"/>
      <c r="F18" s="500"/>
      <c r="G18" s="500"/>
      <c r="H18" s="501">
        <f>SUM('FOR MES1'!G19+'FOR MES2'!G19+'FOR MES3'!G19+'FOR MES4'!G19+'FOR MES5'!G19+'FOR MES6'!G19+'FOR MES7'!G19+'FOR MES8'!G19+'FOR MES9'!G19+'FOR MES10'!G19+'FOR MES11'!G19+'FOR MES12'!G19+'FOR MES13'!G19+'FOR MES14'!G19+'FOR MES15'!G19)</f>
        <v>0</v>
      </c>
      <c r="I18" s="501"/>
      <c r="J18" s="501"/>
    </row>
    <row r="19" spans="1:10" s="202" customFormat="1" ht="20.100000000000001" customHeight="1" thickBot="1">
      <c r="A19" s="264" t="s">
        <v>170</v>
      </c>
      <c r="B19" s="500" t="s">
        <v>234</v>
      </c>
      <c r="C19" s="500"/>
      <c r="D19" s="500"/>
      <c r="E19" s="500"/>
      <c r="F19" s="500"/>
      <c r="G19" s="500"/>
      <c r="H19" s="501">
        <f>SUM(('FOR MES1'!Q19-'FOR MES1'!R19-'FOR MES1'!S19)+('FOR MES2'!Q19-'FOR MES2'!R19-'FOR MES2'!S19)+('FOR MES3'!Q19-'FOR MES3'!R19-'FOR MES3'!S19)+('FOR MES4'!Q19-'FOR MES4'!R19-'FOR MES4'!S19)+('FOR MES5'!Q19-'FOR MES5'!R19-'FOR MES5'!S19)+('FOR MES6'!Q19-'FOR MES6'!R19-'FOR MES6'!S19)+('FOR MES7'!Q19-'FOR MES7'!R19-'FOR MES7'!S19)+('FOR MES8'!Q19-'FOR MES8'!R19-'FOR MES8'!S19)+('FOR MES9'!Q19-'FOR MES9'!R19-'FOR MES9'!S19)+('FOR MES10'!Q19-'FOR MES10'!R19-'FOR MES10'!S19)+('FOR MES11'!Q19-'FOR MES11'!R19-'FOR MES11'!S19)+('FOR MES12'!Q19-'FOR MES12'!R19-'FOR MES12'!S19)+('FOR MES13'!Q19-'FOR MES13'!R19-'FOR MES13'!S19)+('FOR MES14'!Q19-'FOR MES14'!R19-'FOR MES14'!S19)+('FOR MES15'!Q19-'FOR MES15'!R19-'FOR MES15'!S19))</f>
        <v>0</v>
      </c>
      <c r="I19" s="501"/>
      <c r="J19" s="501"/>
    </row>
    <row r="20" spans="1:10" s="202" customFormat="1" ht="20.100000000000001" customHeight="1" thickBot="1">
      <c r="A20" s="203" t="s">
        <v>171</v>
      </c>
      <c r="B20" s="502"/>
      <c r="C20" s="502"/>
      <c r="D20" s="502"/>
      <c r="E20" s="502"/>
      <c r="F20" s="502"/>
      <c r="G20" s="502"/>
      <c r="H20" s="503">
        <f>SUM(H18+H19)</f>
        <v>0</v>
      </c>
      <c r="I20" s="503"/>
      <c r="J20" s="503"/>
    </row>
    <row r="21" spans="1:10" s="202" customFormat="1" ht="20.100000000000001" customHeight="1" thickBot="1">
      <c r="A21" s="204"/>
      <c r="B21" s="472" t="s">
        <v>172</v>
      </c>
      <c r="C21" s="472"/>
      <c r="D21" s="472"/>
      <c r="E21" s="472"/>
      <c r="F21" s="472"/>
      <c r="G21" s="472"/>
      <c r="H21" s="473">
        <f>'FOR MES1'!AB18+'FOR MES2'!AB18+'FOR MES3'!AB18+'FOR MES4'!AB18+'FOR MES5'!AB18+'FOR MES6'!AB18+'FOR MES7'!AB18+'FOR MES8'!AB18+'FOR MES9'!AB18+'FOR MES10'!AB18+'FOR MES11'!AB18+'FOR MES12'!AB18+'FOR MES13'!AB18+'FOR MES14'!AB18+'FOR MES15'!AB18</f>
        <v>0</v>
      </c>
      <c r="I21" s="473"/>
      <c r="J21" s="473"/>
    </row>
    <row r="22" spans="1:10" s="202" customFormat="1" ht="20.100000000000001" customHeight="1" thickBot="1">
      <c r="A22" s="273"/>
      <c r="B22" s="472" t="s">
        <v>240</v>
      </c>
      <c r="C22" s="472"/>
      <c r="D22" s="472"/>
      <c r="E22" s="472"/>
      <c r="F22" s="472"/>
      <c r="G22" s="472"/>
      <c r="H22" s="473">
        <f>IF(H20-H21&lt;C58,0,H20-H21-C58)</f>
        <v>0</v>
      </c>
      <c r="I22" s="473"/>
      <c r="J22" s="473"/>
    </row>
    <row r="23" spans="1:10" s="202" customFormat="1" ht="20.100000000000001" customHeight="1" thickBot="1">
      <c r="A23" s="273"/>
      <c r="B23" s="472" t="s">
        <v>241</v>
      </c>
      <c r="C23" s="472"/>
      <c r="D23" s="472"/>
      <c r="E23" s="472"/>
      <c r="F23" s="472"/>
      <c r="G23" s="472"/>
      <c r="H23" s="473">
        <f>H21+H22</f>
        <v>0</v>
      </c>
      <c r="I23" s="473"/>
      <c r="J23" s="473"/>
    </row>
    <row r="24" spans="1:10" s="202" customFormat="1" ht="20.100000000000001" customHeight="1" thickBot="1">
      <c r="A24" s="474" t="s">
        <v>173</v>
      </c>
      <c r="B24" s="474"/>
      <c r="C24" s="474"/>
      <c r="D24" s="474"/>
      <c r="E24" s="474"/>
      <c r="F24" s="474"/>
      <c r="G24" s="474"/>
      <c r="H24" s="478">
        <f>IF(SUM(H20-H21)&gt;C58,C58,SUM(H20-H21))</f>
        <v>0</v>
      </c>
      <c r="I24" s="478"/>
      <c r="J24" s="478"/>
    </row>
    <row r="25" spans="1:10" s="202" customFormat="1" ht="20.100000000000001" customHeight="1" thickBot="1">
      <c r="A25" s="479" t="s">
        <v>174</v>
      </c>
      <c r="B25" s="479"/>
      <c r="C25" s="479"/>
      <c r="D25" s="479"/>
      <c r="E25" s="479"/>
      <c r="F25" s="479"/>
      <c r="G25" s="479"/>
      <c r="H25" s="479"/>
      <c r="I25" s="479"/>
      <c r="J25" s="479"/>
    </row>
    <row r="26" spans="1:10" s="202" customFormat="1" ht="20.100000000000001" customHeight="1" thickBot="1">
      <c r="A26" s="204"/>
      <c r="B26" s="472" t="s">
        <v>175</v>
      </c>
      <c r="C26" s="472"/>
      <c r="D26" s="472"/>
      <c r="E26" s="472"/>
      <c r="F26" s="472"/>
      <c r="G26" s="472"/>
      <c r="H26" s="473">
        <f>SUM('MODULO B'!N230)</f>
        <v>0</v>
      </c>
      <c r="I26" s="473"/>
      <c r="J26" s="473"/>
    </row>
    <row r="27" spans="1:10" s="202" customFormat="1" ht="20.100000000000001" customHeight="1" thickBot="1">
      <c r="A27" s="204"/>
      <c r="B27" s="472" t="s">
        <v>172</v>
      </c>
      <c r="C27" s="472"/>
      <c r="D27" s="472"/>
      <c r="E27" s="472"/>
      <c r="F27" s="472"/>
      <c r="G27" s="472"/>
      <c r="H27" s="475">
        <f>'MODULO B'!N230-'MODULO B'!P230</f>
        <v>0</v>
      </c>
      <c r="I27" s="476"/>
      <c r="J27" s="477"/>
    </row>
    <row r="28" spans="1:10" s="202" customFormat="1" ht="20.100000000000001" customHeight="1" thickBot="1">
      <c r="A28" s="204"/>
      <c r="B28" s="472" t="s">
        <v>240</v>
      </c>
      <c r="C28" s="472"/>
      <c r="D28" s="472"/>
      <c r="E28" s="472"/>
      <c r="F28" s="472"/>
      <c r="G28" s="472"/>
      <c r="H28" s="475">
        <f>IF('MODULO B'!P230&gt;D58,'MODULO B'!P230-D58,0)</f>
        <v>0</v>
      </c>
      <c r="I28" s="476"/>
      <c r="J28" s="477"/>
    </row>
    <row r="29" spans="1:10" s="202" customFormat="1" ht="20.100000000000001" customHeight="1" thickBot="1">
      <c r="A29" s="273"/>
      <c r="B29" s="472" t="s">
        <v>241</v>
      </c>
      <c r="C29" s="472"/>
      <c r="D29" s="472"/>
      <c r="E29" s="472"/>
      <c r="F29" s="472"/>
      <c r="G29" s="472"/>
      <c r="H29" s="475">
        <f>H27+H28</f>
        <v>0</v>
      </c>
      <c r="I29" s="476"/>
      <c r="J29" s="477"/>
    </row>
    <row r="30" spans="1:10" s="202" customFormat="1" ht="20.100000000000001" customHeight="1" thickBot="1">
      <c r="A30" s="474" t="s">
        <v>176</v>
      </c>
      <c r="B30" s="474"/>
      <c r="C30" s="474"/>
      <c r="D30" s="474"/>
      <c r="E30" s="474"/>
      <c r="F30" s="474"/>
      <c r="G30" s="474"/>
      <c r="H30" s="478">
        <f>IF('MODULO B'!P230&gt;D58,D58,'MODULO B'!P230)</f>
        <v>0</v>
      </c>
      <c r="I30" s="478"/>
      <c r="J30" s="478"/>
    </row>
    <row r="31" spans="1:10" s="202" customFormat="1" ht="20.100000000000001" customHeight="1">
      <c r="A31" s="479" t="s">
        <v>177</v>
      </c>
      <c r="B31" s="479"/>
      <c r="C31" s="479"/>
      <c r="D31" s="479"/>
      <c r="E31" s="479"/>
      <c r="F31" s="479"/>
      <c r="G31" s="479"/>
      <c r="H31" s="479"/>
      <c r="I31" s="479"/>
      <c r="J31" s="479"/>
    </row>
    <row r="32" spans="1:10" s="202" customFormat="1" ht="20.100000000000001" customHeight="1" thickBot="1">
      <c r="A32" s="204"/>
      <c r="B32" s="472" t="s">
        <v>178</v>
      </c>
      <c r="C32" s="472"/>
      <c r="D32" s="472"/>
      <c r="E32" s="472"/>
      <c r="F32" s="472"/>
      <c r="G32" s="472"/>
      <c r="H32" s="473">
        <f>SUM((ATMES1!L64)+(ATMES2!L64)+(ATMES3!L64)+(ATMES4!L64)+(ATMES5!L64)+(ATMES6!L64)+(ATMES7!L64)+(ATMES8!L64)+(ATMES9!L64)+(ATMES10!L64)+(ATMES11!L64)+(ATMES12!L64)+(ATMES13!L64)+(ATMES14!L64)+(ATMES15!L64))</f>
        <v>0</v>
      </c>
      <c r="I32" s="473"/>
      <c r="J32" s="473"/>
    </row>
    <row r="33" spans="1:10" ht="15.75" customHeight="1" thickBot="1">
      <c r="A33" s="204"/>
      <c r="B33" s="472" t="s">
        <v>179</v>
      </c>
      <c r="C33" s="472"/>
      <c r="D33" s="472"/>
      <c r="E33" s="472"/>
      <c r="F33" s="472"/>
      <c r="G33" s="472"/>
      <c r="H33" s="473">
        <f>SUM((ATMES1!Q64+ATMES1!R64-ATMES1!S64-ATMES1!T64)+(ATMES2!Q64+ATMES2!R64-ATMES2!S64-ATMES2!T64)+(ATMES3!Q64+ATMES3!R64-ATMES3!S64-ATMES3!T64)+(ATMES4!Q64+ATMES4!R64-ATMES4!S64-ATMES4!T64)+(ATMES5!Q64+ATMES5!R64-ATMES5!S64-ATMES5!T64)+(ATMES6!Q64+ATMES6!R64-ATMES6!S64-ATMES6!T64)+(ATMES7!Q64+ATMES7!R64-ATMES7!S64-ATMES7!T64)+(ATMES8!Q64+ATMES8!R64-ATMES8!S64-ATMES8!T64)+(ATMES9!Q64+ATMES9!R64-ATMES9!S64-ATMES9!T64)+(ATMES10!Q64+ATMES10!R64-ATMES10!S64-ATMES10!T64)+(ATMES11!Q64+ATMES11!R64-ATMES11!S64-ATMES11!T64)+(ATMES12!Q64+ATMES12!R64-ATMES12!S64-ATMES12!T64)+(ATMES13!Q64+ATMES13!R64-ATMES13!S64-ATMES13!T64)+(ATMES14!Q64+ATMES14!R64-ATMES14!S64-ATMES14!T64)+(ATMES15!Q64+ATMES15!R64-ATMES15!S64-ATMES15!T64))</f>
        <v>0</v>
      </c>
      <c r="I33" s="473"/>
      <c r="J33" s="473"/>
    </row>
    <row r="34" spans="1:10" ht="15.75" customHeight="1" thickBot="1">
      <c r="A34" s="204"/>
      <c r="B34" s="472" t="s">
        <v>231</v>
      </c>
      <c r="C34" s="472"/>
      <c r="D34" s="472"/>
      <c r="E34" s="472"/>
      <c r="F34" s="472"/>
      <c r="G34" s="472"/>
      <c r="H34" s="473">
        <f>SUM((ATMES1!X64)+(ATMES2!X64)+(ATMES3!X64)+(ATMES4!X64)+(ATMES5!X64)+(ATMES6!X64)+(ATMES7!X64)+(ATMES8!X64)+(ATMES9!X64)+(ATMES10!X64)+(ATMES11!X64)+(ATMES12!X64)+(ATMES13!X64)+(ATMES14!X64)+(ATMES15!X64))</f>
        <v>0</v>
      </c>
      <c r="I34" s="473"/>
      <c r="J34" s="473"/>
    </row>
    <row r="35" spans="1:10" ht="15.75" customHeight="1" thickBot="1">
      <c r="A35" s="203"/>
      <c r="B35" s="502" t="s">
        <v>180</v>
      </c>
      <c r="C35" s="502"/>
      <c r="D35" s="502"/>
      <c r="E35" s="502"/>
      <c r="F35" s="502"/>
      <c r="G35" s="502"/>
      <c r="H35" s="503">
        <f>SUM(H33+H32)</f>
        <v>0</v>
      </c>
      <c r="I35" s="503"/>
      <c r="J35" s="503"/>
    </row>
    <row r="36" spans="1:10" ht="18" customHeight="1" thickBot="1">
      <c r="A36" s="204"/>
      <c r="B36" s="472" t="s">
        <v>181</v>
      </c>
      <c r="C36" s="472"/>
      <c r="D36" s="472"/>
      <c r="E36" s="472"/>
      <c r="F36" s="472"/>
      <c r="G36" s="472"/>
      <c r="H36" s="473">
        <f>ATMES1!AD64+ATMES2!AD64+ATMES3!AD64+ATMES4!AD64+ATMES5!AD64+ATMES6!AD64+ATMES7!AD64+ATMES8!AD64+ATMES9!AD64+ATMES10!AD64+ATMES11!AD64+ATMES12!AD64+ATMES13!AD64+ATMES14!AD64+ATMES15!AD64</f>
        <v>0</v>
      </c>
      <c r="I36" s="473"/>
      <c r="J36" s="473"/>
    </row>
    <row r="37" spans="1:10" s="308" customFormat="1" ht="18" customHeight="1" thickBot="1">
      <c r="A37" s="307"/>
      <c r="B37" s="480" t="s">
        <v>265</v>
      </c>
      <c r="C37" s="480"/>
      <c r="D37" s="480"/>
      <c r="E37" s="480"/>
      <c r="F37" s="480"/>
      <c r="G37" s="480"/>
      <c r="H37" s="481">
        <f>IF(H35-H36&lt;E58,0,H35-H36-E58)</f>
        <v>0</v>
      </c>
      <c r="I37" s="481"/>
      <c r="J37" s="481"/>
    </row>
    <row r="38" spans="1:10" ht="18.75" customHeight="1" thickBot="1">
      <c r="A38" s="204"/>
      <c r="B38" s="472" t="s">
        <v>241</v>
      </c>
      <c r="C38" s="472"/>
      <c r="D38" s="472"/>
      <c r="E38" s="472"/>
      <c r="F38" s="472"/>
      <c r="G38" s="472"/>
      <c r="H38" s="473">
        <f>H36</f>
        <v>0</v>
      </c>
      <c r="I38" s="473"/>
      <c r="J38" s="473"/>
    </row>
    <row r="39" spans="1:10" ht="16.5" customHeight="1">
      <c r="A39" s="504" t="s">
        <v>182</v>
      </c>
      <c r="B39" s="504"/>
      <c r="C39" s="504"/>
      <c r="D39" s="504"/>
      <c r="E39" s="504"/>
      <c r="F39" s="504"/>
      <c r="G39" s="504"/>
      <c r="H39" s="505">
        <f>IF(SUM(H35-H36)&gt;E58,E58,SUM(H35-H36))</f>
        <v>0</v>
      </c>
      <c r="I39" s="505"/>
      <c r="J39" s="505"/>
    </row>
    <row r="40" spans="1:10" ht="20.25" customHeight="1">
      <c r="A40" s="506" t="s">
        <v>183</v>
      </c>
      <c r="B40" s="506"/>
      <c r="C40" s="506"/>
      <c r="D40" s="506"/>
      <c r="E40" s="506"/>
      <c r="F40" s="506"/>
      <c r="G40" s="506"/>
      <c r="H40" s="521">
        <f>SUM(H24+H30+H39)</f>
        <v>0</v>
      </c>
      <c r="I40" s="521"/>
      <c r="J40" s="521"/>
    </row>
    <row r="41" spans="1:10">
      <c r="A41" s="522"/>
      <c r="B41" s="522"/>
      <c r="C41" s="522"/>
      <c r="D41" s="522"/>
      <c r="E41" s="522"/>
      <c r="F41" s="522"/>
      <c r="G41" s="522"/>
      <c r="H41" s="522"/>
      <c r="I41" s="522"/>
      <c r="J41" s="522"/>
    </row>
    <row r="42" spans="1:10">
      <c r="A42" s="489" t="s">
        <v>184</v>
      </c>
      <c r="B42" s="489"/>
      <c r="C42" s="489"/>
      <c r="D42" s="489"/>
      <c r="E42" s="489"/>
      <c r="F42" s="489"/>
      <c r="G42" s="489"/>
      <c r="H42" s="489"/>
      <c r="I42" s="489"/>
      <c r="J42" s="489"/>
    </row>
    <row r="43" spans="1:10">
      <c r="A43" s="205"/>
      <c r="B43" s="181"/>
      <c r="C43" s="206"/>
      <c r="D43" s="181"/>
      <c r="E43" s="181"/>
      <c r="F43" s="181"/>
      <c r="G43" s="181"/>
      <c r="H43" s="181"/>
      <c r="I43" s="181"/>
      <c r="J43" s="190"/>
    </row>
    <row r="44" spans="1:10">
      <c r="A44" s="523" t="s">
        <v>185</v>
      </c>
      <c r="B44" s="523"/>
      <c r="C44" s="207"/>
      <c r="D44" s="208"/>
      <c r="E44" s="181"/>
      <c r="F44" s="181"/>
      <c r="G44" s="181"/>
      <c r="H44" s="181"/>
      <c r="I44" s="181"/>
      <c r="J44" s="190"/>
    </row>
    <row r="45" spans="1:10">
      <c r="A45" s="205"/>
      <c r="B45" s="181"/>
      <c r="C45" s="209"/>
      <c r="D45" s="206"/>
      <c r="E45" s="181"/>
      <c r="F45" s="181"/>
      <c r="G45" s="181"/>
      <c r="H45" s="181"/>
      <c r="I45" s="181"/>
      <c r="J45" s="190"/>
    </row>
    <row r="46" spans="1:10" ht="15.75" customHeight="1">
      <c r="A46" s="523" t="s">
        <v>186</v>
      </c>
      <c r="B46" s="523"/>
      <c r="C46" s="524">
        <f>SUM('SS-SMI'!I14)</f>
        <v>0</v>
      </c>
      <c r="D46" s="524"/>
      <c r="E46" s="309"/>
      <c r="F46" s="310"/>
      <c r="G46" s="310"/>
      <c r="H46" s="310"/>
      <c r="I46" s="310"/>
      <c r="J46" s="311"/>
    </row>
    <row r="47" spans="1:10" ht="15.75" customHeight="1">
      <c r="A47" s="314"/>
      <c r="B47" s="314"/>
      <c r="C47" s="315"/>
      <c r="D47" s="315"/>
      <c r="E47" s="316"/>
      <c r="F47" s="316"/>
      <c r="G47" s="316"/>
      <c r="H47" s="316"/>
      <c r="I47" s="316"/>
      <c r="J47" s="325"/>
    </row>
    <row r="48" spans="1:10">
      <c r="A48" s="316"/>
      <c r="B48" s="526" t="s">
        <v>251</v>
      </c>
      <c r="C48" s="526" t="s">
        <v>252</v>
      </c>
      <c r="D48" s="528" t="s">
        <v>253</v>
      </c>
      <c r="E48" s="529"/>
      <c r="F48" s="509" t="s">
        <v>254</v>
      </c>
      <c r="G48" s="510"/>
      <c r="H48" s="510"/>
      <c r="I48" s="318" t="s">
        <v>252</v>
      </c>
      <c r="J48" s="326"/>
    </row>
    <row r="49" spans="1:15">
      <c r="A49" s="316"/>
      <c r="B49" s="527"/>
      <c r="C49" s="527"/>
      <c r="D49" s="530"/>
      <c r="E49" s="531"/>
      <c r="F49" s="511" t="s">
        <v>255</v>
      </c>
      <c r="G49" s="512"/>
      <c r="H49" s="512"/>
      <c r="I49" s="324" t="s">
        <v>257</v>
      </c>
      <c r="J49" s="326"/>
    </row>
    <row r="50" spans="1:15" ht="14.25" customHeight="1">
      <c r="A50" s="313" t="s">
        <v>18</v>
      </c>
      <c r="B50" s="317">
        <f>'SS-SMI'!I11</f>
        <v>0</v>
      </c>
      <c r="C50" s="317">
        <f>H24</f>
        <v>0</v>
      </c>
      <c r="D50" s="525">
        <f>B50-C50</f>
        <v>0</v>
      </c>
      <c r="E50" s="525"/>
      <c r="F50" s="513" t="s">
        <v>256</v>
      </c>
      <c r="G50" s="514"/>
      <c r="H50" s="515"/>
      <c r="I50" s="319">
        <f>C50</f>
        <v>0</v>
      </c>
      <c r="J50" s="326"/>
    </row>
    <row r="51" spans="1:15">
      <c r="A51" s="313" t="s">
        <v>21</v>
      </c>
      <c r="B51" s="317">
        <f>'SS-SMI'!I12</f>
        <v>0</v>
      </c>
      <c r="C51" s="317">
        <f>H30</f>
        <v>0</v>
      </c>
      <c r="D51" s="525">
        <f>B51-C51</f>
        <v>0</v>
      </c>
      <c r="E51" s="525"/>
      <c r="F51" s="513" t="s">
        <v>256</v>
      </c>
      <c r="G51" s="514"/>
      <c r="H51" s="515"/>
      <c r="I51" s="319">
        <f>C51</f>
        <v>0</v>
      </c>
      <c r="J51" s="326"/>
      <c r="O51" s="182"/>
    </row>
    <row r="52" spans="1:15" ht="15" customHeight="1">
      <c r="A52" s="313" t="s">
        <v>23</v>
      </c>
      <c r="B52" s="317">
        <f>'SS-SMI'!I13</f>
        <v>0</v>
      </c>
      <c r="C52" s="317">
        <f>H39</f>
        <v>0</v>
      </c>
      <c r="D52" s="507" t="s">
        <v>256</v>
      </c>
      <c r="E52" s="507"/>
      <c r="F52" s="516">
        <f>H37</f>
        <v>0</v>
      </c>
      <c r="G52" s="517"/>
      <c r="H52" s="518"/>
      <c r="I52" s="320">
        <f>C52+F52</f>
        <v>0</v>
      </c>
      <c r="J52" s="326"/>
    </row>
    <row r="53" spans="1:15" ht="15" customHeight="1">
      <c r="A53" s="313" t="s">
        <v>25</v>
      </c>
      <c r="B53" s="317">
        <f>SUM(B50:B52)</f>
        <v>0</v>
      </c>
      <c r="C53" s="317">
        <f>SUM(C50:C52)</f>
        <v>0</v>
      </c>
      <c r="D53" s="508">
        <f>SUM(D50:E52)</f>
        <v>0</v>
      </c>
      <c r="E53" s="508"/>
      <c r="F53" s="519"/>
      <c r="G53" s="517"/>
      <c r="H53" s="518"/>
      <c r="I53" s="319">
        <f>SUM(I50:I52)</f>
        <v>0</v>
      </c>
      <c r="J53" s="326"/>
    </row>
    <row r="54" spans="1:15">
      <c r="A54" s="312"/>
      <c r="B54" s="174"/>
      <c r="C54" s="174"/>
      <c r="D54" s="174"/>
      <c r="E54" s="174"/>
      <c r="F54" s="174"/>
      <c r="G54" s="174"/>
      <c r="H54" s="174"/>
      <c r="I54" s="174"/>
      <c r="J54" s="210"/>
    </row>
    <row r="55" spans="1:15">
      <c r="A55" s="489" t="s">
        <v>187</v>
      </c>
      <c r="B55" s="489"/>
      <c r="C55" s="489"/>
      <c r="D55" s="489"/>
      <c r="E55" s="489"/>
      <c r="F55" s="489"/>
      <c r="G55" s="489"/>
      <c r="H55" s="489"/>
      <c r="I55" s="489"/>
      <c r="J55" s="489"/>
    </row>
    <row r="56" spans="1:15">
      <c r="A56" s="211"/>
      <c r="B56" s="206"/>
      <c r="C56" s="206"/>
      <c r="D56" s="206"/>
      <c r="E56" s="206"/>
      <c r="F56" s="181"/>
      <c r="G56" s="181"/>
      <c r="H56" s="181"/>
      <c r="I56" s="181"/>
      <c r="J56" s="190"/>
    </row>
    <row r="57" spans="1:15" ht="15.75" thickBot="1">
      <c r="A57" s="520"/>
      <c r="B57" s="520"/>
      <c r="C57" s="212" t="s">
        <v>50</v>
      </c>
      <c r="D57" s="212" t="s">
        <v>51</v>
      </c>
      <c r="E57" s="212" t="s">
        <v>52</v>
      </c>
      <c r="F57" s="212" t="s">
        <v>259</v>
      </c>
      <c r="G57" s="174"/>
      <c r="H57" s="174"/>
      <c r="I57" s="174"/>
      <c r="J57" s="210"/>
    </row>
    <row r="58" spans="1:15" ht="15.75" customHeight="1" thickBot="1">
      <c r="A58" s="533" t="s">
        <v>188</v>
      </c>
      <c r="B58" s="533"/>
      <c r="C58" s="323">
        <f>B50</f>
        <v>0</v>
      </c>
      <c r="D58" s="323">
        <f>B51</f>
        <v>0</v>
      </c>
      <c r="E58" s="323">
        <f>B52</f>
        <v>0</v>
      </c>
      <c r="F58" s="323">
        <f>C58+D58+E58</f>
        <v>0</v>
      </c>
      <c r="G58" s="174"/>
      <c r="H58" s="174"/>
      <c r="I58" s="174"/>
      <c r="J58" s="210"/>
    </row>
    <row r="59" spans="1:15" ht="15.75" customHeight="1" thickBot="1">
      <c r="A59" s="533" t="s">
        <v>189</v>
      </c>
      <c r="B59" s="533"/>
      <c r="C59" s="323">
        <f>SUM('SS-SMI'!K11)</f>
        <v>0</v>
      </c>
      <c r="D59" s="323">
        <f>SUM('SS-SMI'!K12)</f>
        <v>0</v>
      </c>
      <c r="E59" s="323">
        <f>SUM('SS-SMI'!K13)</f>
        <v>0</v>
      </c>
      <c r="F59" s="323">
        <f t="shared" ref="F59:F60" si="0">C59+D59+E59</f>
        <v>0</v>
      </c>
      <c r="G59" s="181"/>
      <c r="H59" s="181"/>
      <c r="I59" s="181"/>
      <c r="J59" s="190"/>
    </row>
    <row r="60" spans="1:15" ht="15.75" customHeight="1" thickBot="1">
      <c r="A60" s="533" t="s">
        <v>258</v>
      </c>
      <c r="B60" s="533"/>
      <c r="C60" s="323">
        <f>C50</f>
        <v>0</v>
      </c>
      <c r="D60" s="323">
        <f>C51</f>
        <v>0</v>
      </c>
      <c r="E60" s="323">
        <f>I52</f>
        <v>0</v>
      </c>
      <c r="F60" s="323">
        <f t="shared" si="0"/>
        <v>0</v>
      </c>
      <c r="G60" s="181"/>
      <c r="H60" s="181"/>
      <c r="I60" s="181"/>
      <c r="J60" s="190"/>
    </row>
    <row r="61" spans="1:15" ht="15.75" customHeight="1" thickBot="1">
      <c r="A61" s="533" t="s">
        <v>260</v>
      </c>
      <c r="B61" s="533"/>
      <c r="C61" s="213"/>
      <c r="D61" s="213"/>
      <c r="E61" s="213"/>
      <c r="F61" s="321">
        <f>IF(F59&lt;F60,F60-F59,0)</f>
        <v>0</v>
      </c>
      <c r="G61" s="181"/>
      <c r="H61" s="181"/>
      <c r="I61" s="181"/>
      <c r="J61" s="190"/>
    </row>
    <row r="62" spans="1:15" ht="15.75" customHeight="1" thickBot="1">
      <c r="A62" s="533" t="s">
        <v>261</v>
      </c>
      <c r="B62" s="533"/>
      <c r="C62" s="213"/>
      <c r="D62" s="213"/>
      <c r="E62" s="213"/>
      <c r="F62" s="322">
        <f>IF(F59&gt;F60,F59-F60,0)</f>
        <v>0</v>
      </c>
      <c r="G62" s="181"/>
      <c r="H62" s="181"/>
      <c r="I62" s="181"/>
      <c r="J62" s="190"/>
    </row>
    <row r="63" spans="1:15">
      <c r="A63" s="214" t="s">
        <v>191</v>
      </c>
      <c r="B63" s="181"/>
      <c r="C63" s="174"/>
      <c r="D63" s="174"/>
      <c r="E63" s="174"/>
      <c r="F63" s="181"/>
      <c r="G63" s="181"/>
      <c r="H63" s="181"/>
      <c r="I63" s="181"/>
      <c r="J63" s="190"/>
    </row>
    <row r="64" spans="1:15">
      <c r="A64" s="539"/>
      <c r="B64" s="539"/>
      <c r="C64" s="539"/>
      <c r="D64" s="539"/>
      <c r="E64" s="539"/>
      <c r="F64" s="539"/>
      <c r="G64" s="539"/>
      <c r="H64" s="539"/>
      <c r="I64" s="539"/>
      <c r="J64" s="190"/>
    </row>
    <row r="65" spans="1:11">
      <c r="A65" s="532" t="s">
        <v>237</v>
      </c>
      <c r="B65" s="532"/>
      <c r="C65" s="532"/>
      <c r="D65" s="532"/>
      <c r="E65" s="532"/>
      <c r="F65" s="532"/>
      <c r="G65" s="532"/>
      <c r="H65" s="532"/>
      <c r="I65" s="532"/>
      <c r="J65" s="532"/>
      <c r="K65" s="215"/>
    </row>
    <row r="66" spans="1:11">
      <c r="A66" s="214"/>
      <c r="B66" s="181"/>
      <c r="C66" s="181"/>
      <c r="D66" s="181"/>
      <c r="E66" s="181"/>
      <c r="F66" s="181"/>
      <c r="G66" s="181"/>
      <c r="H66" s="181"/>
      <c r="I66" s="181"/>
      <c r="J66" s="190"/>
      <c r="K66" s="215"/>
    </row>
    <row r="67" spans="1:11">
      <c r="A67" s="214"/>
      <c r="B67" s="181"/>
      <c r="C67" s="181"/>
      <c r="D67" s="181"/>
      <c r="E67" s="181"/>
      <c r="F67" s="181"/>
      <c r="G67" s="181"/>
      <c r="H67" s="181"/>
      <c r="I67" s="181"/>
      <c r="J67" s="190"/>
      <c r="K67" s="215"/>
    </row>
    <row r="68" spans="1:11" ht="14.25" customHeight="1">
      <c r="A68" s="214"/>
      <c r="B68" s="181"/>
      <c r="C68" s="181"/>
      <c r="D68" s="181"/>
      <c r="E68" s="181"/>
      <c r="F68" s="181"/>
      <c r="G68" s="181"/>
      <c r="H68" s="181"/>
      <c r="I68" s="181"/>
      <c r="J68" s="190"/>
      <c r="K68" s="215"/>
    </row>
    <row r="69" spans="1:11">
      <c r="A69" s="214"/>
      <c r="B69" s="181"/>
      <c r="C69" s="181"/>
      <c r="D69" s="181"/>
      <c r="E69" s="181"/>
      <c r="F69" s="181"/>
      <c r="G69" s="181"/>
      <c r="H69" s="181"/>
      <c r="I69" s="181"/>
      <c r="J69" s="190"/>
    </row>
    <row r="70" spans="1:11">
      <c r="A70" s="535" t="s">
        <v>236</v>
      </c>
      <c r="B70" s="535"/>
      <c r="C70" s="535"/>
      <c r="D70" s="535"/>
      <c r="E70" s="535"/>
      <c r="F70" s="535"/>
      <c r="G70" s="535"/>
      <c r="H70" s="535"/>
      <c r="I70" s="535"/>
      <c r="J70" s="535"/>
    </row>
    <row r="71" spans="1:11" ht="15.75">
      <c r="A71" s="216"/>
      <c r="B71" s="181"/>
      <c r="C71" s="181"/>
      <c r="D71" s="181"/>
      <c r="E71" s="181"/>
      <c r="F71" s="181"/>
      <c r="G71" s="181"/>
      <c r="H71" s="181"/>
      <c r="I71" s="181"/>
      <c r="J71" s="190"/>
    </row>
    <row r="72" spans="1:11">
      <c r="A72" s="536" t="s">
        <v>192</v>
      </c>
      <c r="B72" s="536"/>
      <c r="C72" s="536"/>
      <c r="D72" s="536"/>
      <c r="E72" s="536"/>
      <c r="F72" s="536"/>
      <c r="G72" s="536"/>
      <c r="H72" s="536"/>
      <c r="I72" s="536"/>
      <c r="J72" s="536"/>
    </row>
    <row r="73" spans="1:11">
      <c r="A73" s="537"/>
      <c r="B73" s="537"/>
      <c r="C73" s="537"/>
      <c r="D73" s="537"/>
      <c r="E73" s="537"/>
      <c r="F73" s="537"/>
      <c r="G73" s="537"/>
      <c r="H73" s="537"/>
      <c r="I73" s="537"/>
      <c r="J73" s="537"/>
    </row>
    <row r="74" spans="1:11">
      <c r="A74" s="538"/>
      <c r="B74" s="538"/>
      <c r="C74" s="538"/>
      <c r="D74" s="538"/>
      <c r="E74" s="538"/>
      <c r="F74" s="538"/>
      <c r="G74" s="538"/>
      <c r="H74" s="538"/>
      <c r="I74" s="538"/>
      <c r="J74" s="538"/>
    </row>
    <row r="75" spans="1:11">
      <c r="A75" s="534"/>
      <c r="B75" s="534"/>
      <c r="C75" s="534"/>
      <c r="D75" s="534"/>
      <c r="E75" s="534"/>
      <c r="F75" s="534"/>
      <c r="G75" s="534"/>
      <c r="H75" s="534"/>
      <c r="I75" s="534"/>
      <c r="J75" s="534"/>
    </row>
  </sheetData>
  <sheetProtection algorithmName="SHA-512" hashValue="DADCDxCtlAUo2tqGcu8cLOQqmEWqP4eXaAplVVqWC9F6Xme3tb8u92h0XluXOs4QXjEFbOEd6OkJeMh7ROG9sA==" saltValue="8Wa6PibNlaq2M1hQeHgA1w==" spinCount="100000" sheet="1" objects="1" scenarios="1"/>
  <mergeCells count="97">
    <mergeCell ref="A65:J65"/>
    <mergeCell ref="A58:B58"/>
    <mergeCell ref="A60:B60"/>
    <mergeCell ref="A61:B61"/>
    <mergeCell ref="A75:J75"/>
    <mergeCell ref="A70:J70"/>
    <mergeCell ref="A72:J72"/>
    <mergeCell ref="A73:J73"/>
    <mergeCell ref="A74:J74"/>
    <mergeCell ref="A62:B62"/>
    <mergeCell ref="A64:I64"/>
    <mergeCell ref="A59:B59"/>
    <mergeCell ref="A55:J55"/>
    <mergeCell ref="A57:B57"/>
    <mergeCell ref="H40:J40"/>
    <mergeCell ref="A41:J41"/>
    <mergeCell ref="A42:J42"/>
    <mergeCell ref="A44:B44"/>
    <mergeCell ref="A46:B46"/>
    <mergeCell ref="C46:D46"/>
    <mergeCell ref="D50:E50"/>
    <mergeCell ref="D51:E51"/>
    <mergeCell ref="B48:B49"/>
    <mergeCell ref="C48:C49"/>
    <mergeCell ref="D48:E49"/>
    <mergeCell ref="A39:G39"/>
    <mergeCell ref="H39:J39"/>
    <mergeCell ref="A40:G40"/>
    <mergeCell ref="D52:E52"/>
    <mergeCell ref="D53:E53"/>
    <mergeCell ref="F48:H48"/>
    <mergeCell ref="F49:H49"/>
    <mergeCell ref="F50:H50"/>
    <mergeCell ref="F51:H51"/>
    <mergeCell ref="F52:H52"/>
    <mergeCell ref="F53:H53"/>
    <mergeCell ref="B35:G35"/>
    <mergeCell ref="H35:J35"/>
    <mergeCell ref="B34:G34"/>
    <mergeCell ref="H34:J34"/>
    <mergeCell ref="B36:G36"/>
    <mergeCell ref="H36:J36"/>
    <mergeCell ref="B21:G21"/>
    <mergeCell ref="H21:J21"/>
    <mergeCell ref="A24:G24"/>
    <mergeCell ref="H24:J24"/>
    <mergeCell ref="A25:J25"/>
    <mergeCell ref="H22:J22"/>
    <mergeCell ref="B22:G22"/>
    <mergeCell ref="B23:G23"/>
    <mergeCell ref="H23:J23"/>
    <mergeCell ref="B19:G19"/>
    <mergeCell ref="H19:J19"/>
    <mergeCell ref="B18:G18"/>
    <mergeCell ref="H18:J18"/>
    <mergeCell ref="B20:G20"/>
    <mergeCell ref="H20:J20"/>
    <mergeCell ref="I8:J8"/>
    <mergeCell ref="A13:D13"/>
    <mergeCell ref="E13:J13"/>
    <mergeCell ref="A15:J15"/>
    <mergeCell ref="A17:J17"/>
    <mergeCell ref="B12:C12"/>
    <mergeCell ref="E12:F12"/>
    <mergeCell ref="G12:H12"/>
    <mergeCell ref="I12:J12"/>
    <mergeCell ref="B37:G37"/>
    <mergeCell ref="B38:G38"/>
    <mergeCell ref="H37:J37"/>
    <mergeCell ref="H38:J38"/>
    <mergeCell ref="A3:J3"/>
    <mergeCell ref="A5:J5"/>
    <mergeCell ref="B6:G6"/>
    <mergeCell ref="I6:J6"/>
    <mergeCell ref="B9:G9"/>
    <mergeCell ref="I9:J9"/>
    <mergeCell ref="A10:J10"/>
    <mergeCell ref="A11:J11"/>
    <mergeCell ref="B7:G7"/>
    <mergeCell ref="I7:J7"/>
    <mergeCell ref="B8:D8"/>
    <mergeCell ref="F8:G8"/>
    <mergeCell ref="B26:G26"/>
    <mergeCell ref="H26:J26"/>
    <mergeCell ref="B33:G33"/>
    <mergeCell ref="H33:J33"/>
    <mergeCell ref="A30:G30"/>
    <mergeCell ref="B27:G27"/>
    <mergeCell ref="H27:J27"/>
    <mergeCell ref="H28:J28"/>
    <mergeCell ref="H29:J29"/>
    <mergeCell ref="B28:G28"/>
    <mergeCell ref="B29:G29"/>
    <mergeCell ref="H30:J30"/>
    <mergeCell ref="A31:J31"/>
    <mergeCell ref="B32:G32"/>
    <mergeCell ref="H32:J32"/>
  </mergeCells>
  <phoneticPr fontId="34" type="noConversion"/>
  <conditionalFormatting sqref="C62">
    <cfRule type="cellIs" dxfId="1" priority="2" stopIfTrue="1" operator="equal">
      <formula>0</formula>
    </cfRule>
  </conditionalFormatting>
  <conditionalFormatting sqref="D62:E62">
    <cfRule type="cellIs" dxfId="0" priority="1" stopIfTrue="1" operator="equal">
      <formula>0</formula>
    </cfRule>
  </conditionalFormatting>
  <printOptions horizontalCentered="1" verticalCentered="1"/>
  <pageMargins left="0.51180555555555551" right="0.51180555555555551" top="0.74791666666666667" bottom="0.74861111111111112" header="0.51180555555555551" footer="0.31527777777777777"/>
  <pageSetup paperSize="9" firstPageNumber="0" fitToHeight="0" orientation="landscape" horizontalDpi="300" verticalDpi="300" r:id="rId1"/>
  <headerFooter alignWithMargins="0">
    <oddFooter>&amp;R&amp;"Calibri,Negrita cursiva"El FSE invierte en tu futuro</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6"/>
    <pageSetUpPr fitToPage="1"/>
  </sheetPr>
  <dimension ref="A1:I49"/>
  <sheetViews>
    <sheetView workbookViewId="0">
      <selection activeCell="A8" sqref="A8:H8"/>
    </sheetView>
  </sheetViews>
  <sheetFormatPr baseColWidth="10" defaultRowHeight="15"/>
  <cols>
    <col min="1" max="1" width="9" customWidth="1"/>
    <col min="2" max="2" width="13.28515625" customWidth="1"/>
    <col min="3" max="3" width="14" customWidth="1"/>
    <col min="4" max="4" width="12.7109375" customWidth="1"/>
    <col min="5" max="5" width="4.28515625" customWidth="1"/>
    <col min="6" max="6" width="20.5703125" customWidth="1"/>
    <col min="7" max="7" width="18.5703125" customWidth="1"/>
    <col min="8" max="8" width="22.140625" customWidth="1"/>
    <col min="9" max="9" width="33.42578125" customWidth="1"/>
  </cols>
  <sheetData>
    <row r="1" spans="1:8" ht="71.25" customHeight="1">
      <c r="A1" s="1"/>
      <c r="B1" s="2"/>
      <c r="C1" s="2"/>
      <c r="D1" s="2"/>
      <c r="E1" s="2"/>
      <c r="F1" s="2"/>
      <c r="G1" s="2"/>
      <c r="H1" s="3"/>
    </row>
    <row r="2" spans="1:8" ht="33.75" customHeight="1">
      <c r="A2" s="544" t="s">
        <v>193</v>
      </c>
      <c r="B2" s="544"/>
      <c r="C2" s="544"/>
      <c r="D2" s="544"/>
      <c r="E2" s="544"/>
      <c r="F2" s="544"/>
      <c r="G2" s="544"/>
      <c r="H2" s="544"/>
    </row>
    <row r="3" spans="1:8" ht="17.25" customHeight="1">
      <c r="A3" s="217"/>
      <c r="B3" s="5"/>
      <c r="C3" s="5"/>
      <c r="D3" s="5"/>
      <c r="E3" s="5"/>
      <c r="F3" s="5"/>
      <c r="G3" s="5"/>
      <c r="H3" s="15"/>
    </row>
    <row r="4" spans="1:8" ht="20.100000000000001" customHeight="1">
      <c r="A4" s="218" t="s">
        <v>194</v>
      </c>
      <c r="B4" s="545"/>
      <c r="C4" s="545"/>
      <c r="D4" s="545"/>
      <c r="E4" s="545"/>
      <c r="F4" s="545"/>
      <c r="G4" s="219" t="s">
        <v>195</v>
      </c>
      <c r="H4" s="220"/>
    </row>
    <row r="5" spans="1:8" ht="20.100000000000001" customHeight="1">
      <c r="A5" s="221" t="s">
        <v>196</v>
      </c>
      <c r="B5" s="546"/>
      <c r="C5" s="546"/>
      <c r="D5" s="222" t="s">
        <v>197</v>
      </c>
      <c r="E5" s="547"/>
      <c r="F5" s="547"/>
      <c r="G5" s="547"/>
      <c r="H5" s="547"/>
    </row>
    <row r="6" spans="1:8" ht="19.5" customHeight="1">
      <c r="A6" s="218" t="s">
        <v>198</v>
      </c>
      <c r="B6" s="223" t="str">
        <f>IF(JUST.GASTO!I6="","",JUST.GASTO!I6)</f>
        <v/>
      </c>
      <c r="C6" s="540" t="s">
        <v>270</v>
      </c>
      <c r="D6" s="540"/>
      <c r="E6" s="541" t="str">
        <f>IF(JUST.GASTO!E13="","",JUST.GASTO!E13)</f>
        <v/>
      </c>
      <c r="F6" s="541"/>
      <c r="G6" s="224" t="s">
        <v>199</v>
      </c>
      <c r="H6" s="225" t="str">
        <f>IF(RESUMEN!D2="","",RESUMEN!D2)</f>
        <v/>
      </c>
    </row>
    <row r="7" spans="1:8" ht="20.100000000000001" customHeight="1">
      <c r="A7" s="542" t="s">
        <v>200</v>
      </c>
      <c r="B7" s="542"/>
      <c r="C7" s="226" t="str">
        <f>RESUMEN!D4</f>
        <v/>
      </c>
      <c r="D7" s="543" t="s">
        <v>201</v>
      </c>
      <c r="E7" s="543"/>
      <c r="F7" s="226" t="str">
        <f>RESUMEN!D5</f>
        <v/>
      </c>
      <c r="G7" s="227"/>
      <c r="H7" s="228"/>
    </row>
    <row r="8" spans="1:8" ht="66.75" customHeight="1">
      <c r="A8" s="550" t="s">
        <v>202</v>
      </c>
      <c r="B8" s="550"/>
      <c r="C8" s="550"/>
      <c r="D8" s="550"/>
      <c r="E8" s="550"/>
      <c r="F8" s="550"/>
      <c r="G8" s="550"/>
      <c r="H8" s="550"/>
    </row>
    <row r="9" spans="1:8" ht="20.100000000000001" customHeight="1">
      <c r="A9" s="549" t="s">
        <v>203</v>
      </c>
      <c r="B9" s="549"/>
      <c r="C9" s="549"/>
      <c r="D9" s="549"/>
      <c r="E9" s="549"/>
      <c r="F9" s="549"/>
      <c r="G9" s="549"/>
      <c r="H9" s="549"/>
    </row>
    <row r="10" spans="1:8" ht="20.100000000000001" customHeight="1">
      <c r="A10" s="548" t="s">
        <v>204</v>
      </c>
      <c r="B10" s="548"/>
      <c r="C10" s="548"/>
      <c r="D10" s="548"/>
      <c r="E10" s="548"/>
      <c r="F10" s="548"/>
      <c r="G10" s="548"/>
      <c r="H10" s="254">
        <f>SUM(JUST.GASTO!C59)</f>
        <v>0</v>
      </c>
    </row>
    <row r="11" spans="1:8" ht="20.100000000000001" customHeight="1">
      <c r="A11" s="548" t="s">
        <v>205</v>
      </c>
      <c r="B11" s="548"/>
      <c r="C11" s="548"/>
      <c r="D11" s="548"/>
      <c r="E11" s="548"/>
      <c r="F11" s="548"/>
      <c r="G11" s="548"/>
      <c r="H11" s="251">
        <f>SUM(JUST.GASTO!H24)</f>
        <v>0</v>
      </c>
    </row>
    <row r="12" spans="1:8" ht="20.100000000000001" customHeight="1">
      <c r="A12" s="548" t="s">
        <v>206</v>
      </c>
      <c r="B12" s="548"/>
      <c r="C12" s="548"/>
      <c r="D12" s="548"/>
      <c r="E12" s="548"/>
      <c r="F12" s="548"/>
      <c r="G12" s="548"/>
      <c r="H12" s="252">
        <f>SUM(JUST.GASTO!H23)</f>
        <v>0</v>
      </c>
    </row>
    <row r="13" spans="1:8" ht="20.100000000000001" customHeight="1">
      <c r="A13" s="253"/>
      <c r="B13" s="255" t="s">
        <v>207</v>
      </c>
      <c r="C13" s="255"/>
      <c r="D13" s="255"/>
      <c r="E13" s="255"/>
      <c r="F13" s="255"/>
      <c r="G13" s="255"/>
      <c r="H13" s="252">
        <f>SUM(H11:H12)</f>
        <v>0</v>
      </c>
    </row>
    <row r="14" spans="1:8" ht="20.100000000000001" customHeight="1">
      <c r="A14" s="255" t="s">
        <v>262</v>
      </c>
      <c r="B14" s="255"/>
      <c r="C14" s="255"/>
      <c r="D14" s="255"/>
      <c r="E14" s="255"/>
      <c r="F14" s="255"/>
      <c r="G14" s="255"/>
      <c r="H14" s="252">
        <f>JUST.GASTO!C58-JUST.GASTO!C60</f>
        <v>0</v>
      </c>
    </row>
    <row r="15" spans="1:8" ht="20.100000000000001" customHeight="1">
      <c r="A15" s="549" t="s">
        <v>209</v>
      </c>
      <c r="B15" s="549"/>
      <c r="C15" s="549"/>
      <c r="D15" s="549"/>
      <c r="E15" s="549"/>
      <c r="F15" s="549"/>
      <c r="G15" s="549"/>
      <c r="H15" s="549"/>
    </row>
    <row r="16" spans="1:8" ht="20.100000000000001" customHeight="1">
      <c r="A16" s="548" t="s">
        <v>210</v>
      </c>
      <c r="B16" s="548" t="s">
        <v>143</v>
      </c>
      <c r="C16" s="548"/>
      <c r="D16" s="548"/>
      <c r="E16" s="548"/>
      <c r="F16" s="548"/>
      <c r="G16" s="548"/>
      <c r="H16" s="254">
        <f>SUM(JUST.GASTO!D59)</f>
        <v>0</v>
      </c>
    </row>
    <row r="17" spans="1:9" ht="20.100000000000001" customHeight="1">
      <c r="A17" s="548" t="s">
        <v>211</v>
      </c>
      <c r="B17" s="548"/>
      <c r="C17" s="548"/>
      <c r="D17" s="548"/>
      <c r="E17" s="548"/>
      <c r="F17" s="548"/>
      <c r="G17" s="548"/>
      <c r="H17" s="254">
        <f>SUM(JUST.GASTO!H30)</f>
        <v>0</v>
      </c>
    </row>
    <row r="18" spans="1:9" ht="20.100000000000001" customHeight="1">
      <c r="A18" s="548" t="s">
        <v>212</v>
      </c>
      <c r="B18" s="548" t="s">
        <v>143</v>
      </c>
      <c r="C18" s="548"/>
      <c r="D18" s="548"/>
      <c r="E18" s="548"/>
      <c r="F18" s="548"/>
      <c r="G18" s="548"/>
      <c r="H18" s="254">
        <f ca="1">SUMIF('MODULO B'!J9:L229,"Compensaciones de gastos por primas del seguro de accidentes de los alumnos",'MODULO B'!P9:P229)</f>
        <v>0</v>
      </c>
    </row>
    <row r="19" spans="1:9" ht="20.100000000000001" customHeight="1">
      <c r="A19" s="548" t="s">
        <v>213</v>
      </c>
      <c r="B19" s="548" t="s">
        <v>143</v>
      </c>
      <c r="C19" s="548"/>
      <c r="D19" s="548"/>
      <c r="E19" s="548"/>
      <c r="F19" s="548"/>
      <c r="G19" s="548"/>
      <c r="H19" s="254">
        <f ca="1">SUMIF('MODULO B'!J9:L229,"Medios didácticos, material escolar y de consumo para la formación",'MODULO B'!P9:P229)</f>
        <v>0</v>
      </c>
    </row>
    <row r="20" spans="1:9" ht="20.100000000000001" customHeight="1">
      <c r="A20" s="548" t="s">
        <v>214</v>
      </c>
      <c r="B20" s="548" t="s">
        <v>143</v>
      </c>
      <c r="C20" s="548"/>
      <c r="D20" s="548"/>
      <c r="E20" s="548"/>
      <c r="F20" s="548"/>
      <c r="G20" s="548"/>
      <c r="H20" s="254">
        <f ca="1">SUMIF('MODULO B'!J9:L229,"Amortización de instalaciones y equipos",'MODULO B'!P9:P229)</f>
        <v>0</v>
      </c>
    </row>
    <row r="21" spans="1:9" ht="20.100000000000001" customHeight="1">
      <c r="A21" s="548" t="s">
        <v>215</v>
      </c>
      <c r="B21" s="548" t="s">
        <v>143</v>
      </c>
      <c r="C21" s="548"/>
      <c r="D21" s="548"/>
      <c r="E21" s="548"/>
      <c r="F21" s="548"/>
      <c r="G21" s="548"/>
      <c r="H21" s="254">
        <f ca="1">SUMIF('MODULO B'!J9:L229,"Viajes para la formación",'MODULO B'!P9:P229)</f>
        <v>0</v>
      </c>
    </row>
    <row r="22" spans="1:9" ht="20.100000000000001" customHeight="1">
      <c r="A22" s="548" t="s">
        <v>216</v>
      </c>
      <c r="B22" s="548" t="s">
        <v>143</v>
      </c>
      <c r="C22" s="548"/>
      <c r="D22" s="548"/>
      <c r="E22" s="548"/>
      <c r="F22" s="548"/>
      <c r="G22" s="548"/>
      <c r="H22" s="254">
        <f ca="1">SUMIF('MODULO B'!J9:L229,"Material de oficina",'MODULO B'!P9:P229)</f>
        <v>0</v>
      </c>
    </row>
    <row r="23" spans="1:9" ht="20.100000000000001" customHeight="1">
      <c r="A23" s="548" t="s">
        <v>217</v>
      </c>
      <c r="B23" s="548" t="s">
        <v>148</v>
      </c>
      <c r="C23" s="548"/>
      <c r="D23" s="548"/>
      <c r="E23" s="548"/>
      <c r="F23" s="548"/>
      <c r="G23" s="548"/>
      <c r="H23" s="254">
        <f ca="1">SUMIF('MODULO B'!J9:L229,"Alquiler de equipos (Excluido leasing)",'MODULO B'!P9:P229)</f>
        <v>0</v>
      </c>
    </row>
    <row r="24" spans="1:9" ht="20.100000000000001" customHeight="1">
      <c r="A24" s="548" t="s">
        <v>218</v>
      </c>
      <c r="B24" s="548" t="s">
        <v>143</v>
      </c>
      <c r="C24" s="548"/>
      <c r="D24" s="548"/>
      <c r="E24" s="548"/>
      <c r="F24" s="548"/>
      <c r="G24" s="548"/>
      <c r="H24" s="254">
        <f ca="1">SUMIF('MODULO B'!J9:L229,"Otros gastos de funcionamiento necesarios para el desarrollo del proyecto formativo",'MODULO B'!P9:P229)</f>
        <v>0</v>
      </c>
    </row>
    <row r="25" spans="1:9" ht="20.100000000000001" customHeight="1">
      <c r="A25" s="548" t="s">
        <v>25</v>
      </c>
      <c r="B25" s="548" t="s">
        <v>143</v>
      </c>
      <c r="C25" s="548"/>
      <c r="D25" s="548"/>
      <c r="E25" s="548"/>
      <c r="F25" s="548"/>
      <c r="G25" s="548"/>
      <c r="H25" s="256">
        <f ca="1">SUM(H18:H24)</f>
        <v>0</v>
      </c>
      <c r="I25" s="229" t="str">
        <f ca="1">IF(H25&gt;H17,"ERROR-Comprobar los datos parciales","")</f>
        <v/>
      </c>
    </row>
    <row r="26" spans="1:9" ht="20.100000000000001" customHeight="1">
      <c r="A26" s="255" t="s">
        <v>262</v>
      </c>
      <c r="B26" s="255"/>
      <c r="C26" s="255"/>
      <c r="D26" s="255"/>
      <c r="E26" s="255"/>
      <c r="F26" s="255"/>
      <c r="G26" s="255"/>
      <c r="H26" s="327">
        <f>JUST.GASTO!D58-JUST.GASTO!D60</f>
        <v>0</v>
      </c>
    </row>
    <row r="27" spans="1:9" ht="20.100000000000001" customHeight="1">
      <c r="A27" s="549" t="s">
        <v>219</v>
      </c>
      <c r="B27" s="549"/>
      <c r="C27" s="549"/>
      <c r="D27" s="549"/>
      <c r="E27" s="549"/>
      <c r="F27" s="549"/>
      <c r="G27" s="549"/>
      <c r="H27" s="549"/>
    </row>
    <row r="28" spans="1:9" ht="20.100000000000001" customHeight="1">
      <c r="A28" s="548" t="s">
        <v>220</v>
      </c>
      <c r="B28" s="548" t="s">
        <v>143</v>
      </c>
      <c r="C28" s="548"/>
      <c r="D28" s="548"/>
      <c r="E28" s="548"/>
      <c r="F28" s="548"/>
      <c r="G28" s="548"/>
      <c r="H28" s="254">
        <f>SUM(JUST.GASTO!E59)</f>
        <v>0</v>
      </c>
    </row>
    <row r="29" spans="1:9" ht="20.100000000000001" customHeight="1">
      <c r="A29" s="548" t="s">
        <v>264</v>
      </c>
      <c r="B29" s="548"/>
      <c r="C29" s="548"/>
      <c r="D29" s="548"/>
      <c r="E29" s="548"/>
      <c r="F29" s="548"/>
      <c r="G29" s="548"/>
      <c r="H29" s="251">
        <f>JUST.GASTO!I52</f>
        <v>0</v>
      </c>
    </row>
    <row r="30" spans="1:9" ht="20.100000000000001" customHeight="1">
      <c r="A30" s="548" t="s">
        <v>263</v>
      </c>
      <c r="B30" s="548"/>
      <c r="C30" s="548"/>
      <c r="D30" s="548"/>
      <c r="E30" s="548"/>
      <c r="F30" s="548"/>
      <c r="G30" s="548"/>
      <c r="H30" s="252">
        <f>JUST.GASTO!H36</f>
        <v>0</v>
      </c>
    </row>
    <row r="31" spans="1:9" ht="20.100000000000001" customHeight="1">
      <c r="A31" s="253"/>
      <c r="B31" s="255" t="s">
        <v>221</v>
      </c>
      <c r="C31" s="255"/>
      <c r="D31" s="255"/>
      <c r="E31" s="255"/>
      <c r="F31" s="255"/>
      <c r="G31" s="255"/>
      <c r="H31" s="252">
        <f>SUM(H29:H30)</f>
        <v>0</v>
      </c>
    </row>
    <row r="32" spans="1:9" ht="20.100000000000001" customHeight="1">
      <c r="A32" s="548" t="s">
        <v>208</v>
      </c>
      <c r="B32" s="548" t="s">
        <v>143</v>
      </c>
      <c r="C32" s="548"/>
      <c r="D32" s="548"/>
      <c r="E32" s="548"/>
      <c r="F32" s="548"/>
      <c r="G32" s="548"/>
      <c r="H32" s="252">
        <f>JUST.GASTO!E61</f>
        <v>0</v>
      </c>
    </row>
    <row r="33" spans="1:9" ht="20.100000000000001" customHeight="1">
      <c r="A33" s="549"/>
      <c r="B33" s="549"/>
      <c r="C33" s="549"/>
      <c r="D33" s="549"/>
      <c r="E33" s="549"/>
      <c r="F33" s="549"/>
      <c r="G33" s="549"/>
      <c r="H33" s="549"/>
    </row>
    <row r="34" spans="1:9" ht="20.100000000000001" customHeight="1">
      <c r="A34" s="556" t="s">
        <v>222</v>
      </c>
      <c r="B34" s="556" t="s">
        <v>143</v>
      </c>
      <c r="C34" s="556"/>
      <c r="D34" s="556"/>
      <c r="E34" s="556"/>
      <c r="F34" s="556"/>
      <c r="G34" s="556"/>
      <c r="H34" s="252">
        <f ca="1">SUM(H13+H25+H31)</f>
        <v>0</v>
      </c>
    </row>
    <row r="35" spans="1:9" ht="20.100000000000001" customHeight="1">
      <c r="A35" s="556" t="s">
        <v>223</v>
      </c>
      <c r="B35" s="556" t="s">
        <v>143</v>
      </c>
      <c r="C35" s="556"/>
      <c r="D35" s="556"/>
      <c r="E35" s="556"/>
      <c r="F35" s="556"/>
      <c r="G35" s="556"/>
      <c r="H35" s="257">
        <f>SUM(H29+H17+H11)</f>
        <v>0</v>
      </c>
    </row>
    <row r="36" spans="1:9" ht="20.100000000000001" customHeight="1">
      <c r="A36" s="553" t="s">
        <v>242</v>
      </c>
      <c r="B36" s="554"/>
      <c r="C36" s="554"/>
      <c r="D36" s="554"/>
      <c r="E36" s="554"/>
      <c r="F36" s="554"/>
      <c r="G36" s="554"/>
      <c r="H36" s="257">
        <f>JUST.GASTO!H23+JUST.GASTO!H29+JUST.GASTO!H38</f>
        <v>0</v>
      </c>
    </row>
    <row r="37" spans="1:9" ht="20.100000000000001" customHeight="1">
      <c r="A37" s="556" t="s">
        <v>266</v>
      </c>
      <c r="B37" s="556" t="s">
        <v>143</v>
      </c>
      <c r="C37" s="556"/>
      <c r="D37" s="556"/>
      <c r="E37" s="556"/>
      <c r="F37" s="556"/>
      <c r="G37" s="556"/>
      <c r="H37" s="328">
        <f>JUST.GASTO!F61</f>
        <v>0</v>
      </c>
    </row>
    <row r="38" spans="1:9" ht="20.100000000000001" customHeight="1">
      <c r="A38" s="556" t="s">
        <v>267</v>
      </c>
      <c r="B38" s="556" t="s">
        <v>143</v>
      </c>
      <c r="C38" s="556"/>
      <c r="D38" s="556"/>
      <c r="E38" s="556"/>
      <c r="F38" s="556"/>
      <c r="G38" s="556"/>
      <c r="H38" s="329">
        <f>JUST.GASTO!F62</f>
        <v>0</v>
      </c>
      <c r="I38" s="202"/>
    </row>
    <row r="39" spans="1:9">
      <c r="A39" s="230" t="s">
        <v>224</v>
      </c>
      <c r="B39" s="231"/>
      <c r="C39" s="231"/>
      <c r="D39" s="231"/>
      <c r="E39" s="231"/>
      <c r="F39" s="231"/>
      <c r="G39" s="232"/>
      <c r="H39" s="330"/>
    </row>
    <row r="40" spans="1:9">
      <c r="A40" s="557" t="s">
        <v>243</v>
      </c>
      <c r="B40" s="557"/>
      <c r="C40" s="557"/>
      <c r="D40" s="557"/>
      <c r="E40" s="557"/>
      <c r="F40" s="557"/>
      <c r="G40" s="557"/>
      <c r="H40" s="557"/>
    </row>
    <row r="41" spans="1:9">
      <c r="A41" s="551" t="s">
        <v>238</v>
      </c>
      <c r="B41" s="551"/>
      <c r="C41" s="551"/>
      <c r="D41" s="551"/>
      <c r="E41" s="551"/>
      <c r="F41" s="551"/>
      <c r="G41" s="551"/>
      <c r="H41" s="551"/>
    </row>
    <row r="42" spans="1:9">
      <c r="A42" s="233"/>
      <c r="B42" s="231"/>
      <c r="C42" s="231"/>
      <c r="D42" s="231"/>
      <c r="E42" s="231"/>
      <c r="F42" s="231"/>
      <c r="G42" s="231"/>
      <c r="H42" s="234"/>
    </row>
    <row r="43" spans="1:9">
      <c r="A43" s="230"/>
      <c r="B43" s="231"/>
      <c r="C43" s="231"/>
      <c r="D43" s="231"/>
      <c r="E43" s="231"/>
      <c r="F43" s="231"/>
      <c r="G43" s="231"/>
      <c r="H43" s="234"/>
    </row>
    <row r="44" spans="1:9">
      <c r="A44" s="230"/>
      <c r="B44" s="231"/>
      <c r="C44" s="231"/>
      <c r="D44" s="231"/>
      <c r="E44" s="231"/>
      <c r="F44" s="231"/>
      <c r="G44" s="231"/>
      <c r="H44" s="234"/>
    </row>
    <row r="45" spans="1:9">
      <c r="A45" s="552" t="s">
        <v>239</v>
      </c>
      <c r="B45" s="552"/>
      <c r="C45" s="552"/>
      <c r="D45" s="552"/>
      <c r="E45" s="552"/>
      <c r="F45" s="552"/>
      <c r="G45" s="552"/>
      <c r="H45" s="552"/>
      <c r="I45" s="235"/>
    </row>
    <row r="46" spans="1:9">
      <c r="A46" s="555" t="s">
        <v>225</v>
      </c>
      <c r="B46" s="555"/>
      <c r="C46" s="555"/>
      <c r="D46" s="555"/>
      <c r="E46" s="555"/>
      <c r="F46" s="555"/>
      <c r="G46" s="555"/>
      <c r="H46" s="555"/>
    </row>
    <row r="47" spans="1:9">
      <c r="A47" s="555" t="s">
        <v>226</v>
      </c>
      <c r="B47" s="555"/>
      <c r="C47" s="555"/>
      <c r="D47" s="555"/>
      <c r="E47" s="555"/>
      <c r="F47" s="555"/>
      <c r="G47" s="555"/>
      <c r="H47" s="555"/>
    </row>
    <row r="48" spans="1:9" ht="5.25" customHeight="1">
      <c r="A48" s="236" t="s">
        <v>227</v>
      </c>
      <c r="B48" s="5"/>
      <c r="C48" s="5"/>
      <c r="D48" s="5"/>
      <c r="E48" s="5"/>
      <c r="F48" s="5"/>
      <c r="G48" s="5"/>
      <c r="H48" s="15"/>
    </row>
    <row r="49" spans="1:8">
      <c r="A49" s="27"/>
      <c r="B49" s="28"/>
      <c r="C49" s="28"/>
      <c r="D49" s="28"/>
      <c r="E49" s="28"/>
      <c r="F49" s="28"/>
      <c r="G49" s="28"/>
      <c r="H49" s="29"/>
    </row>
  </sheetData>
  <sheetProtection algorithmName="SHA-512" hashValue="j8clL4ureHoUB0LUhi1BLQ65q3M1ha23zwhYxv15k/1GCX8qx8CgG+gK3AXBnyJYWB1s+XT0perBNei+GEshiQ==" saltValue="LwBbrRN+xu4SAlZ8zi1/Xw==" spinCount="100000" sheet="1" objects="1" scenarios="1"/>
  <mergeCells count="40">
    <mergeCell ref="A46:H46"/>
    <mergeCell ref="A47:H47"/>
    <mergeCell ref="A32:G32"/>
    <mergeCell ref="A33:H33"/>
    <mergeCell ref="A34:G34"/>
    <mergeCell ref="A35:G35"/>
    <mergeCell ref="A38:G38"/>
    <mergeCell ref="A40:H40"/>
    <mergeCell ref="A37:G37"/>
    <mergeCell ref="A29:G29"/>
    <mergeCell ref="A30:G30"/>
    <mergeCell ref="A41:H41"/>
    <mergeCell ref="A45:H45"/>
    <mergeCell ref="A25:G25"/>
    <mergeCell ref="A27:H27"/>
    <mergeCell ref="A28:G28"/>
    <mergeCell ref="A36:G36"/>
    <mergeCell ref="A21:G21"/>
    <mergeCell ref="A22:G22"/>
    <mergeCell ref="A23:G23"/>
    <mergeCell ref="A24:G24"/>
    <mergeCell ref="A17:G17"/>
    <mergeCell ref="A18:G18"/>
    <mergeCell ref="A19:G19"/>
    <mergeCell ref="A20:G20"/>
    <mergeCell ref="A12:G12"/>
    <mergeCell ref="A15:H15"/>
    <mergeCell ref="A16:G16"/>
    <mergeCell ref="A8:H8"/>
    <mergeCell ref="A9:H9"/>
    <mergeCell ref="A10:G10"/>
    <mergeCell ref="A11:G11"/>
    <mergeCell ref="C6:D6"/>
    <mergeCell ref="E6:F6"/>
    <mergeCell ref="A7:B7"/>
    <mergeCell ref="D7:E7"/>
    <mergeCell ref="A2:H2"/>
    <mergeCell ref="B4:F4"/>
    <mergeCell ref="B5:C5"/>
    <mergeCell ref="E5:H5"/>
  </mergeCells>
  <phoneticPr fontId="34" type="noConversion"/>
  <pageMargins left="0.70833333333333337" right="0.70833333333333337" top="0.74791666666666667" bottom="0.74861111111111112" header="0.51180555555555551" footer="0.31527777777777777"/>
  <pageSetup paperSize="9" firstPageNumber="0" orientation="portrait" horizontalDpi="300" verticalDpi="300" r:id="rId1"/>
  <headerFooter alignWithMargins="0">
    <oddFooter>&amp;R&amp;"Calibri,Negrita cursiva"El FSE invierte en tu futuro</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zoomScale="55" zoomScaleNormal="55" workbookViewId="0">
      <selection activeCell="H28" sqref="H28:I28"/>
    </sheetView>
  </sheetViews>
  <sheetFormatPr baseColWidth="10" defaultRowHeight="15"/>
  <cols>
    <col min="1" max="1" width="3" customWidth="1"/>
    <col min="3" max="3" width="35.85546875" customWidth="1"/>
    <col min="4" max="4" width="15.140625" customWidth="1"/>
    <col min="6" max="6" width="7.85546875" customWidth="1"/>
    <col min="7" max="7" width="8.28515625" customWidth="1"/>
    <col min="8" max="9" width="8"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3.5703125" bestFit="1" customWidth="1"/>
    <col min="19" max="19" width="19.140625" bestFit="1" customWidth="1"/>
    <col min="20" max="20" width="13.5703125" bestFit="1" customWidth="1"/>
    <col min="21" max="21" width="0" hidden="1" customWidth="1"/>
    <col min="22" max="22" width="11.28515625" customWidth="1"/>
    <col min="23" max="24" width="12.85546875" customWidth="1"/>
    <col min="25" max="25" width="12.7109375" customWidth="1"/>
    <col min="27" max="27" width="10.7109375" style="31" customWidth="1"/>
    <col min="28" max="28" width="15.140625" style="289" customWidth="1"/>
    <col min="29" max="29" width="46.285156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1"/>
      <c r="AB1" s="127"/>
      <c r="AC1" s="80"/>
      <c r="AD1" s="80"/>
    </row>
    <row r="2" spans="1:33" ht="15.75" customHeight="1">
      <c r="A2" s="427"/>
      <c r="B2" s="428" t="s">
        <v>273</v>
      </c>
      <c r="C2" s="428"/>
      <c r="D2" s="428"/>
      <c r="E2" s="558" t="str">
        <f>'SS-SMI'!E3</f>
        <v>MENORES 30 AÑOS</v>
      </c>
      <c r="F2" s="558"/>
      <c r="G2" s="429" t="s">
        <v>58</v>
      </c>
      <c r="H2" s="429"/>
      <c r="I2" s="430" t="str">
        <f>IF(RESUMEN!D3="","",RESUMEN!D3)</f>
        <v/>
      </c>
      <c r="J2" s="430"/>
      <c r="K2" s="430"/>
      <c r="L2" s="430"/>
      <c r="M2" s="430"/>
      <c r="N2" s="430"/>
      <c r="O2" s="300"/>
      <c r="P2" s="426" t="s">
        <v>59</v>
      </c>
      <c r="Q2" s="426"/>
      <c r="R2" s="302">
        <f>'SS-SMI'!D9</f>
        <v>2024</v>
      </c>
      <c r="S2" s="302">
        <f>'SS-SMI'!E9</f>
        <v>2025</v>
      </c>
      <c r="T2" s="302">
        <f>'SS-SMI'!F9</f>
        <v>2026</v>
      </c>
      <c r="U2" s="80"/>
      <c r="V2" s="80"/>
      <c r="W2" s="80"/>
      <c r="X2" s="80"/>
      <c r="Y2" s="80"/>
      <c r="Z2" s="80"/>
      <c r="AA2" s="81"/>
      <c r="AB2" s="127"/>
      <c r="AC2" s="80"/>
      <c r="AD2" s="80"/>
    </row>
    <row r="3" spans="1:33" ht="21" customHeight="1">
      <c r="A3" s="427"/>
      <c r="B3" s="82"/>
      <c r="C3" s="434"/>
      <c r="D3" s="434"/>
      <c r="E3" s="82"/>
      <c r="F3" s="83"/>
      <c r="G3" s="429"/>
      <c r="H3" s="429"/>
      <c r="I3" s="430"/>
      <c r="J3" s="430"/>
      <c r="K3" s="430"/>
      <c r="L3" s="430"/>
      <c r="M3" s="430"/>
      <c r="N3" s="430"/>
      <c r="O3" s="436" t="s">
        <v>16</v>
      </c>
      <c r="P3" s="437"/>
      <c r="Q3" s="438"/>
      <c r="R3" s="303">
        <f>'SS-SMI'!D11</f>
        <v>51.06</v>
      </c>
      <c r="S3" s="303">
        <f>'SS-SMI'!E11</f>
        <v>53.61</v>
      </c>
      <c r="T3" s="303">
        <f>'SS-SMI'!F11</f>
        <v>0</v>
      </c>
      <c r="U3" s="80"/>
      <c r="V3" s="80"/>
      <c r="W3" s="80"/>
      <c r="X3" s="80"/>
      <c r="Y3" s="80"/>
      <c r="Z3" s="80"/>
      <c r="AA3" s="81"/>
      <c r="AB3" s="127"/>
      <c r="AC3" s="80"/>
      <c r="AD3" s="80"/>
    </row>
    <row r="4" spans="1:33">
      <c r="A4" s="427"/>
      <c r="B4" s="82"/>
      <c r="C4" s="82"/>
      <c r="D4" s="435"/>
      <c r="E4" s="435"/>
      <c r="F4" s="435"/>
      <c r="G4" s="429"/>
      <c r="H4" s="429"/>
      <c r="I4" s="430"/>
      <c r="J4" s="430"/>
      <c r="K4" s="430"/>
      <c r="L4" s="430"/>
      <c r="M4" s="430"/>
      <c r="N4" s="430"/>
      <c r="O4" s="436" t="s">
        <v>20</v>
      </c>
      <c r="P4" s="437"/>
      <c r="Q4" s="438"/>
      <c r="R4" s="303">
        <f>'SS-SMI'!D12</f>
        <v>69.3</v>
      </c>
      <c r="S4" s="303">
        <f>'SS-SMI'!E12</f>
        <v>72.77</v>
      </c>
      <c r="T4" s="303">
        <f>'SS-SMI'!F12</f>
        <v>0</v>
      </c>
      <c r="U4" s="80"/>
      <c r="V4" s="80"/>
      <c r="W4" s="80"/>
      <c r="X4" s="80"/>
      <c r="Y4" s="80"/>
      <c r="Z4" s="80"/>
      <c r="AA4" s="81"/>
      <c r="AB4" s="127"/>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8"/>
      <c r="AB5" s="127"/>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127"/>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127"/>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1"/>
      <c r="AB8" s="127"/>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1"/>
      <c r="AB9" s="127"/>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1"/>
      <c r="AB10" s="127"/>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1"/>
      <c r="AB11" s="285"/>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1"/>
      <c r="AB12" s="127"/>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1"/>
      <c r="AB13" s="127"/>
      <c r="AC13" s="80"/>
      <c r="AD13" s="80"/>
    </row>
    <row r="14" spans="1:33" s="268" customFormat="1" ht="73.5" customHeight="1">
      <c r="A14" s="266" t="s">
        <v>68</v>
      </c>
      <c r="B14" s="266" t="s">
        <v>41</v>
      </c>
      <c r="C14" s="266" t="s">
        <v>69</v>
      </c>
      <c r="D14" s="266" t="s">
        <v>70</v>
      </c>
      <c r="E14" s="266" t="s">
        <v>71</v>
      </c>
      <c r="F14" s="266" t="s">
        <v>72</v>
      </c>
      <c r="G14" s="266" t="s">
        <v>73</v>
      </c>
      <c r="H14" s="266" t="s">
        <v>13</v>
      </c>
      <c r="I14" s="267" t="s">
        <v>74</v>
      </c>
      <c r="J14" s="267" t="s">
        <v>75</v>
      </c>
      <c r="K14" s="267" t="s">
        <v>76</v>
      </c>
      <c r="L14" s="266" t="s">
        <v>77</v>
      </c>
      <c r="M14" s="266" t="s">
        <v>78</v>
      </c>
      <c r="N14" s="266" t="s">
        <v>79</v>
      </c>
      <c r="O14" s="266" t="s">
        <v>80</v>
      </c>
      <c r="P14" s="266" t="s">
        <v>81</v>
      </c>
      <c r="Q14" s="266" t="s">
        <v>82</v>
      </c>
      <c r="R14" s="266" t="s">
        <v>83</v>
      </c>
      <c r="S14" s="266" t="s">
        <v>84</v>
      </c>
      <c r="T14" s="266" t="s">
        <v>85</v>
      </c>
      <c r="U14" s="266" t="s">
        <v>86</v>
      </c>
      <c r="V14" s="266" t="s">
        <v>87</v>
      </c>
      <c r="W14" s="266" t="s">
        <v>88</v>
      </c>
      <c r="X14" s="266" t="s">
        <v>89</v>
      </c>
      <c r="Y14" s="266" t="s">
        <v>90</v>
      </c>
      <c r="Z14" s="266" t="s">
        <v>91</v>
      </c>
      <c r="AA14" s="266" t="s">
        <v>92</v>
      </c>
      <c r="AB14" s="266" t="s">
        <v>93</v>
      </c>
      <c r="AC14" s="266" t="s">
        <v>94</v>
      </c>
      <c r="AD14" s="266" t="s">
        <v>45</v>
      </c>
    </row>
    <row r="15" spans="1:33" ht="20.100000000000001" customHeight="1">
      <c r="A15" s="100">
        <v>1</v>
      </c>
      <c r="B15" s="101" t="str">
        <f>IF(RESUMEN!B9="","",RESUMEN!B9)</f>
        <v/>
      </c>
      <c r="C15" s="102" t="str">
        <f>IF(RESUMEN!C9="","",RESUMEN!C9)</f>
        <v/>
      </c>
      <c r="D15" s="101" t="str">
        <f>IF(RESUMEN!D9="","",RESUMEN!D9)</f>
        <v/>
      </c>
      <c r="E15" s="103"/>
      <c r="F15" s="247">
        <f t="shared" ref="F15:F63" si="0">E15-G15</f>
        <v>0</v>
      </c>
      <c r="G15" s="103"/>
      <c r="H15" s="103"/>
      <c r="I15" s="104">
        <f>IF(H15=$R$2,'SS-SMI'!$H$22,IF(H15=$S$2,'SS-SMI'!$I$22,IF(H15=$T$2,'SS-SMI'!$J$22,0)))</f>
        <v>0</v>
      </c>
      <c r="J15" s="104">
        <f>SUM(I15*E15)</f>
        <v>0</v>
      </c>
      <c r="K15" s="104">
        <f t="shared" ref="K15:K63" si="1">SUM(J15*14/12)</f>
        <v>0</v>
      </c>
      <c r="L15" s="105"/>
      <c r="M15" s="105"/>
      <c r="N15" s="105"/>
      <c r="O15" s="104">
        <f>SUM(L15)</f>
        <v>0</v>
      </c>
      <c r="P15" s="104">
        <f>SUM(O15-N15)</f>
        <v>0</v>
      </c>
      <c r="Q15" s="104">
        <f>IF(E15="",0,IF(H15=$R$2,$R$10*F15/E15,IF(H15=$S$2,$S$10*F15/E15,IF(H15=$T$2,$T$10*F15/E15,0))))</f>
        <v>0</v>
      </c>
      <c r="R15" s="106">
        <f>IF(E15="",0,IF(H15=$R$2,$R$10*G15/E15,IF(H15=$S$2,$S$10*G15/E15,IF(H15=$T$2,$T$10*G15/E15,0))))</f>
        <v>0</v>
      </c>
      <c r="S15" s="107">
        <v>0</v>
      </c>
      <c r="T15" s="107">
        <v>0</v>
      </c>
      <c r="U15" s="107"/>
      <c r="V15" s="108">
        <f>SUM(O15+Q15+R15-S15-T15)</f>
        <v>0</v>
      </c>
      <c r="W15" s="237">
        <f>P15+Q15+R15-S15-T15</f>
        <v>0</v>
      </c>
      <c r="X15" s="105"/>
      <c r="Y15" s="109">
        <f>IF(X15&lt;&gt;0,SUM((P15-S15-T15+R15+Q15)+X15),W15)</f>
        <v>0</v>
      </c>
      <c r="Z15" s="110"/>
      <c r="AA15" s="111" t="s">
        <v>95</v>
      </c>
      <c r="AB15" s="286"/>
      <c r="AC15" s="111"/>
      <c r="AD15" s="112">
        <f>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si="0"/>
        <v>0</v>
      </c>
      <c r="G16" s="103"/>
      <c r="H16" s="103"/>
      <c r="I16" s="104">
        <f>IF(H16=$R$2,'SS-SMI'!$H$22,IF(H16=$S$2,'SS-SMI'!$I$22,IF(H16=$T$2,'SS-SMI'!$J$22,0)))</f>
        <v>0</v>
      </c>
      <c r="J16" s="104">
        <f t="shared" ref="J16:J63" si="2">SUM(I16*E16)</f>
        <v>0</v>
      </c>
      <c r="K16" s="104">
        <f t="shared" si="1"/>
        <v>0</v>
      </c>
      <c r="L16" s="105"/>
      <c r="M16" s="105"/>
      <c r="N16" s="105"/>
      <c r="O16" s="104">
        <f t="shared" ref="O16:O46" si="3">SUM(L16)</f>
        <v>0</v>
      </c>
      <c r="P16" s="104">
        <f>SUM(O16-N16)</f>
        <v>0</v>
      </c>
      <c r="Q16" s="104">
        <f t="shared" ref="Q16:Q63" si="4">IF(E16="",0,IF(H16=$R$2,$R$10*F16/E16,IF(H16=$S$2,$S$10*F16/E16,IF(H16=$T$2,$T$10*F16/E16,0))))</f>
        <v>0</v>
      </c>
      <c r="R16" s="106">
        <f t="shared" ref="R16:R63" si="5">IF(E16="",0,IF(H16=$R$2,$R$10*G16/E16,IF(H16=$S$2,$S$10*G16/E16,IF(H16=$T$2,$T$10*G16/E16,0))))</f>
        <v>0</v>
      </c>
      <c r="S16" s="107">
        <v>0</v>
      </c>
      <c r="T16" s="107">
        <v>0</v>
      </c>
      <c r="U16" s="107"/>
      <c r="V16" s="108">
        <f t="shared" ref="V16:V63" si="6">SUM(O16+Q16+R16-S16-T16)</f>
        <v>0</v>
      </c>
      <c r="W16" s="237">
        <f t="shared" ref="W16:W63" si="7">P16+Q16+R16-S16-T16</f>
        <v>0</v>
      </c>
      <c r="X16" s="105"/>
      <c r="Y16" s="109">
        <f t="shared" ref="Y16:Y63" si="8">IF(X16&lt;&gt;0,SUM((P16-S16-T16+R16+Q16)+X16),W16)</f>
        <v>0</v>
      </c>
      <c r="Z16" s="110"/>
      <c r="AA16" s="111" t="s">
        <v>95</v>
      </c>
      <c r="AB16" s="286"/>
      <c r="AC16" s="111"/>
      <c r="AD16" s="112">
        <f t="shared" ref="AD16:AD63" si="9">IF((Y16&gt;V16),0,(V16-Y16))</f>
        <v>0</v>
      </c>
      <c r="AF16" s="30"/>
      <c r="AG16" s="113" t="s">
        <v>96</v>
      </c>
    </row>
    <row r="17" spans="1:33" ht="20.100000000000001" customHeight="1">
      <c r="A17" s="100">
        <f t="shared" ref="A17:A63" si="10">SUM(A16+1)</f>
        <v>3</v>
      </c>
      <c r="B17" s="101" t="str">
        <f>IF(RESUMEN!B11="","",RESUMEN!B11)</f>
        <v/>
      </c>
      <c r="C17" s="102" t="str">
        <f>IF(RESUMEN!C11="","",RESUMEN!C11)</f>
        <v/>
      </c>
      <c r="D17" s="101" t="str">
        <f>IF(RESUMEN!D11="","",RESUMEN!D11)</f>
        <v/>
      </c>
      <c r="E17" s="103"/>
      <c r="F17" s="247">
        <f t="shared" si="0"/>
        <v>0</v>
      </c>
      <c r="G17" s="103"/>
      <c r="H17" s="103"/>
      <c r="I17" s="104">
        <f>IF(H17=$R$2,'SS-SMI'!$H$22,IF(H17=$S$2,'SS-SMI'!$I$22,IF(H17=$T$2,'SS-SMI'!$J$22,0)))</f>
        <v>0</v>
      </c>
      <c r="J17" s="104">
        <f t="shared" si="2"/>
        <v>0</v>
      </c>
      <c r="K17" s="104">
        <f t="shared" si="1"/>
        <v>0</v>
      </c>
      <c r="L17" s="105"/>
      <c r="M17" s="105"/>
      <c r="N17" s="105"/>
      <c r="O17" s="104">
        <f t="shared" si="3"/>
        <v>0</v>
      </c>
      <c r="P17" s="104">
        <f>SUM(O17-N17)</f>
        <v>0</v>
      </c>
      <c r="Q17" s="104">
        <f t="shared" si="4"/>
        <v>0</v>
      </c>
      <c r="R17" s="106">
        <f t="shared" si="5"/>
        <v>0</v>
      </c>
      <c r="S17" s="107">
        <v>0</v>
      </c>
      <c r="T17" s="107">
        <v>0</v>
      </c>
      <c r="U17" s="107"/>
      <c r="V17" s="108">
        <f t="shared" si="6"/>
        <v>0</v>
      </c>
      <c r="W17" s="237">
        <f t="shared" si="7"/>
        <v>0</v>
      </c>
      <c r="X17" s="105"/>
      <c r="Y17" s="109">
        <f t="shared" si="8"/>
        <v>0</v>
      </c>
      <c r="Z17" s="110"/>
      <c r="AA17" s="111" t="s">
        <v>95</v>
      </c>
      <c r="AB17" s="286"/>
      <c r="AC17" s="111"/>
      <c r="AD17" s="112">
        <f t="shared" si="9"/>
        <v>0</v>
      </c>
      <c r="AF17" s="30"/>
      <c r="AG17" s="113" t="s">
        <v>97</v>
      </c>
    </row>
    <row r="18" spans="1:33" ht="20.100000000000001" customHeight="1">
      <c r="A18" s="100">
        <f t="shared" si="10"/>
        <v>4</v>
      </c>
      <c r="B18" s="101" t="str">
        <f>IF(RESUMEN!B12="","",RESUMEN!B12)</f>
        <v/>
      </c>
      <c r="C18" s="102" t="str">
        <f>IF(RESUMEN!C12="","",RESUMEN!C12)</f>
        <v/>
      </c>
      <c r="D18" s="101" t="str">
        <f>IF(RESUMEN!D12="","",RESUMEN!D12)</f>
        <v/>
      </c>
      <c r="E18" s="103"/>
      <c r="F18" s="247">
        <f t="shared" si="0"/>
        <v>0</v>
      </c>
      <c r="G18" s="103"/>
      <c r="H18" s="103"/>
      <c r="I18" s="104">
        <f>IF(H18=$R$2,'SS-SMI'!$H$22,IF(H18=$S$2,'SS-SMI'!$I$22,IF(H18=$T$2,'SS-SMI'!$J$22,0)))</f>
        <v>0</v>
      </c>
      <c r="J18" s="104">
        <f t="shared" si="2"/>
        <v>0</v>
      </c>
      <c r="K18" s="104">
        <f t="shared" si="1"/>
        <v>0</v>
      </c>
      <c r="L18" s="105"/>
      <c r="M18" s="105"/>
      <c r="N18" s="105"/>
      <c r="O18" s="104">
        <f t="shared" si="3"/>
        <v>0</v>
      </c>
      <c r="P18" s="104">
        <f t="shared" ref="P18:P63" si="11">SUM(O18-N18)</f>
        <v>0</v>
      </c>
      <c r="Q18" s="104">
        <f t="shared" si="4"/>
        <v>0</v>
      </c>
      <c r="R18" s="106">
        <f t="shared" si="5"/>
        <v>0</v>
      </c>
      <c r="S18" s="107">
        <v>0</v>
      </c>
      <c r="T18" s="107">
        <v>0</v>
      </c>
      <c r="U18" s="107"/>
      <c r="V18" s="108">
        <f t="shared" si="6"/>
        <v>0</v>
      </c>
      <c r="W18" s="237">
        <f t="shared" si="7"/>
        <v>0</v>
      </c>
      <c r="X18" s="105"/>
      <c r="Y18" s="109">
        <f t="shared" si="8"/>
        <v>0</v>
      </c>
      <c r="Z18" s="110"/>
      <c r="AA18" s="111" t="s">
        <v>95</v>
      </c>
      <c r="AB18" s="286"/>
      <c r="AC18" s="111"/>
      <c r="AD18" s="112">
        <f t="shared" si="9"/>
        <v>0</v>
      </c>
      <c r="AF18" s="30"/>
      <c r="AG18" s="30"/>
    </row>
    <row r="19" spans="1:33" ht="20.100000000000001" customHeight="1">
      <c r="A19" s="100">
        <f t="shared" si="10"/>
        <v>5</v>
      </c>
      <c r="B19" s="101" t="str">
        <f>IF(RESUMEN!B13="","",RESUMEN!B13)</f>
        <v/>
      </c>
      <c r="C19" s="102" t="str">
        <f>IF(RESUMEN!C13="","",RESUMEN!C13)</f>
        <v/>
      </c>
      <c r="D19" s="101" t="str">
        <f>IF(RESUMEN!D13="","",RESUMEN!D13)</f>
        <v/>
      </c>
      <c r="E19" s="103"/>
      <c r="F19" s="247">
        <f t="shared" si="0"/>
        <v>0</v>
      </c>
      <c r="G19" s="103"/>
      <c r="H19" s="103"/>
      <c r="I19" s="104">
        <f>IF(H19=$R$2,'SS-SMI'!$H$22,IF(H19=$S$2,'SS-SMI'!$I$22,IF(H19=$T$2,'SS-SMI'!$J$22,0)))</f>
        <v>0</v>
      </c>
      <c r="J19" s="104">
        <f t="shared" si="2"/>
        <v>0</v>
      </c>
      <c r="K19" s="104">
        <f t="shared" si="1"/>
        <v>0</v>
      </c>
      <c r="L19" s="105"/>
      <c r="M19" s="105"/>
      <c r="N19" s="105"/>
      <c r="O19" s="104">
        <f t="shared" si="3"/>
        <v>0</v>
      </c>
      <c r="P19" s="104">
        <f t="shared" si="11"/>
        <v>0</v>
      </c>
      <c r="Q19" s="104">
        <f t="shared" si="4"/>
        <v>0</v>
      </c>
      <c r="R19" s="106">
        <f t="shared" si="5"/>
        <v>0</v>
      </c>
      <c r="S19" s="107">
        <v>0</v>
      </c>
      <c r="T19" s="107">
        <v>0</v>
      </c>
      <c r="U19" s="107"/>
      <c r="V19" s="108">
        <f t="shared" si="6"/>
        <v>0</v>
      </c>
      <c r="W19" s="237">
        <f t="shared" si="7"/>
        <v>0</v>
      </c>
      <c r="X19" s="105"/>
      <c r="Y19" s="109">
        <f t="shared" si="8"/>
        <v>0</v>
      </c>
      <c r="Z19" s="110"/>
      <c r="AA19" s="111" t="s">
        <v>95</v>
      </c>
      <c r="AB19" s="286"/>
      <c r="AC19" s="111"/>
      <c r="AD19" s="112">
        <f t="shared" si="9"/>
        <v>0</v>
      </c>
      <c r="AF19" s="30"/>
      <c r="AG19" s="30"/>
    </row>
    <row r="20" spans="1:33" ht="20.100000000000001" customHeight="1">
      <c r="A20" s="100">
        <f t="shared" si="10"/>
        <v>6</v>
      </c>
      <c r="B20" s="101" t="str">
        <f>IF(RESUMEN!B14="","",RESUMEN!B14)</f>
        <v/>
      </c>
      <c r="C20" s="102" t="str">
        <f>IF(RESUMEN!C14="","",RESUMEN!C14)</f>
        <v/>
      </c>
      <c r="D20" s="101" t="str">
        <f>IF(RESUMEN!D14="","",RESUMEN!D14)</f>
        <v/>
      </c>
      <c r="E20" s="103"/>
      <c r="F20" s="247">
        <f t="shared" si="0"/>
        <v>0</v>
      </c>
      <c r="G20" s="103"/>
      <c r="H20" s="103"/>
      <c r="I20" s="104">
        <f>IF(H20=$R$2,'SS-SMI'!$H$22,IF(H20=$S$2,'SS-SMI'!$I$22,IF(H20=$T$2,'SS-SMI'!$J$22,0)))</f>
        <v>0</v>
      </c>
      <c r="J20" s="104">
        <f t="shared" si="2"/>
        <v>0</v>
      </c>
      <c r="K20" s="104">
        <f t="shared" si="1"/>
        <v>0</v>
      </c>
      <c r="L20" s="105"/>
      <c r="M20" s="105"/>
      <c r="N20" s="105"/>
      <c r="O20" s="104">
        <f t="shared" si="3"/>
        <v>0</v>
      </c>
      <c r="P20" s="104">
        <f t="shared" si="11"/>
        <v>0</v>
      </c>
      <c r="Q20" s="104">
        <f t="shared" si="4"/>
        <v>0</v>
      </c>
      <c r="R20" s="106">
        <f t="shared" si="5"/>
        <v>0</v>
      </c>
      <c r="S20" s="107">
        <v>0</v>
      </c>
      <c r="T20" s="107">
        <v>0</v>
      </c>
      <c r="U20" s="107"/>
      <c r="V20" s="108">
        <f t="shared" si="6"/>
        <v>0</v>
      </c>
      <c r="W20" s="237">
        <f t="shared" si="7"/>
        <v>0</v>
      </c>
      <c r="X20" s="105"/>
      <c r="Y20" s="109">
        <f t="shared" si="8"/>
        <v>0</v>
      </c>
      <c r="Z20" s="110"/>
      <c r="AA20" s="111" t="s">
        <v>95</v>
      </c>
      <c r="AB20" s="286"/>
      <c r="AC20" s="111"/>
      <c r="AD20" s="112">
        <f t="shared" si="9"/>
        <v>0</v>
      </c>
      <c r="AF20" s="30"/>
      <c r="AG20" s="30"/>
    </row>
    <row r="21" spans="1:33" ht="20.100000000000001" customHeight="1">
      <c r="A21" s="100">
        <f t="shared" si="10"/>
        <v>7</v>
      </c>
      <c r="B21" s="101" t="str">
        <f>IF(RESUMEN!B15="","",RESUMEN!B15)</f>
        <v/>
      </c>
      <c r="C21" s="102" t="str">
        <f>IF(RESUMEN!C15="","",RESUMEN!C15)</f>
        <v/>
      </c>
      <c r="D21" s="101" t="str">
        <f>IF(RESUMEN!D15="","",RESUMEN!D15)</f>
        <v/>
      </c>
      <c r="E21" s="103"/>
      <c r="F21" s="247">
        <f t="shared" si="0"/>
        <v>0</v>
      </c>
      <c r="G21" s="103"/>
      <c r="H21" s="103"/>
      <c r="I21" s="104">
        <f>IF(H21=$R$2,'SS-SMI'!$H$22,IF(H21=$S$2,'SS-SMI'!$I$22,IF(H21=$T$2,'SS-SMI'!$J$22,0)))</f>
        <v>0</v>
      </c>
      <c r="J21" s="104">
        <f t="shared" si="2"/>
        <v>0</v>
      </c>
      <c r="K21" s="104">
        <f t="shared" si="1"/>
        <v>0</v>
      </c>
      <c r="L21" s="105"/>
      <c r="M21" s="105"/>
      <c r="N21" s="105"/>
      <c r="O21" s="104">
        <f t="shared" si="3"/>
        <v>0</v>
      </c>
      <c r="P21" s="104">
        <f t="shared" si="11"/>
        <v>0</v>
      </c>
      <c r="Q21" s="104">
        <f t="shared" si="4"/>
        <v>0</v>
      </c>
      <c r="R21" s="106">
        <f t="shared" si="5"/>
        <v>0</v>
      </c>
      <c r="S21" s="107">
        <v>0</v>
      </c>
      <c r="T21" s="107">
        <v>0</v>
      </c>
      <c r="U21" s="107"/>
      <c r="V21" s="108">
        <f t="shared" si="6"/>
        <v>0</v>
      </c>
      <c r="W21" s="237">
        <f t="shared" si="7"/>
        <v>0</v>
      </c>
      <c r="X21" s="105"/>
      <c r="Y21" s="109">
        <f t="shared" si="8"/>
        <v>0</v>
      </c>
      <c r="Z21" s="110"/>
      <c r="AA21" s="111" t="s">
        <v>95</v>
      </c>
      <c r="AB21" s="286"/>
      <c r="AC21" s="111"/>
      <c r="AD21" s="112">
        <f t="shared" si="9"/>
        <v>0</v>
      </c>
      <c r="AF21" s="30"/>
      <c r="AG21" s="30"/>
    </row>
    <row r="22" spans="1:33" ht="20.100000000000001" customHeight="1">
      <c r="A22" s="100">
        <f t="shared" si="10"/>
        <v>8</v>
      </c>
      <c r="B22" s="101" t="str">
        <f>IF(RESUMEN!B16="","",RESUMEN!B16)</f>
        <v/>
      </c>
      <c r="C22" s="102" t="str">
        <f>IF(RESUMEN!C16="","",RESUMEN!C16)</f>
        <v/>
      </c>
      <c r="D22" s="101" t="str">
        <f>IF(RESUMEN!D16="","",RESUMEN!D16)</f>
        <v/>
      </c>
      <c r="E22" s="103"/>
      <c r="F22" s="247">
        <f t="shared" si="0"/>
        <v>0</v>
      </c>
      <c r="G22" s="103"/>
      <c r="H22" s="103"/>
      <c r="I22" s="104">
        <f>IF(H22=$R$2,'SS-SMI'!$H$22,IF(H22=$S$2,'SS-SMI'!$I$22,IF(H22=$T$2,'SS-SMI'!$J$22,0)))</f>
        <v>0</v>
      </c>
      <c r="J22" s="104">
        <f t="shared" si="2"/>
        <v>0</v>
      </c>
      <c r="K22" s="104">
        <f t="shared" si="1"/>
        <v>0</v>
      </c>
      <c r="L22" s="105"/>
      <c r="M22" s="105"/>
      <c r="N22" s="105"/>
      <c r="O22" s="104">
        <f t="shared" si="3"/>
        <v>0</v>
      </c>
      <c r="P22" s="104">
        <f t="shared" si="11"/>
        <v>0</v>
      </c>
      <c r="Q22" s="104">
        <f t="shared" si="4"/>
        <v>0</v>
      </c>
      <c r="R22" s="106">
        <f t="shared" si="5"/>
        <v>0</v>
      </c>
      <c r="S22" s="107">
        <v>0</v>
      </c>
      <c r="T22" s="107">
        <v>0</v>
      </c>
      <c r="U22" s="107"/>
      <c r="V22" s="108">
        <f t="shared" si="6"/>
        <v>0</v>
      </c>
      <c r="W22" s="237">
        <f t="shared" si="7"/>
        <v>0</v>
      </c>
      <c r="X22" s="105"/>
      <c r="Y22" s="109">
        <f t="shared" si="8"/>
        <v>0</v>
      </c>
      <c r="Z22" s="110"/>
      <c r="AA22" s="111" t="s">
        <v>95</v>
      </c>
      <c r="AB22" s="286"/>
      <c r="AC22" s="111"/>
      <c r="AD22" s="112">
        <f t="shared" si="9"/>
        <v>0</v>
      </c>
      <c r="AF22" s="30"/>
      <c r="AG22" s="30"/>
    </row>
    <row r="23" spans="1:33" ht="20.100000000000001" customHeight="1">
      <c r="A23" s="100">
        <f t="shared" si="10"/>
        <v>9</v>
      </c>
      <c r="B23" s="101" t="str">
        <f>IF(RESUMEN!B17="","",RESUMEN!B17)</f>
        <v/>
      </c>
      <c r="C23" s="102" t="str">
        <f>IF(RESUMEN!C17="","",RESUMEN!C17)</f>
        <v/>
      </c>
      <c r="D23" s="101" t="str">
        <f>IF(RESUMEN!D17="","",RESUMEN!D17)</f>
        <v/>
      </c>
      <c r="E23" s="103"/>
      <c r="F23" s="247">
        <f t="shared" si="0"/>
        <v>0</v>
      </c>
      <c r="G23" s="103"/>
      <c r="H23" s="103"/>
      <c r="I23" s="104">
        <f>IF(H23=$R$2,'SS-SMI'!$H$22,IF(H23=$S$2,'SS-SMI'!$I$22,IF(H23=$T$2,'SS-SMI'!$J$22,0)))</f>
        <v>0</v>
      </c>
      <c r="J23" s="104">
        <f t="shared" si="2"/>
        <v>0</v>
      </c>
      <c r="K23" s="104">
        <f t="shared" si="1"/>
        <v>0</v>
      </c>
      <c r="L23" s="105"/>
      <c r="M23" s="105"/>
      <c r="N23" s="105"/>
      <c r="O23" s="104">
        <f t="shared" si="3"/>
        <v>0</v>
      </c>
      <c r="P23" s="104">
        <f t="shared" si="11"/>
        <v>0</v>
      </c>
      <c r="Q23" s="104">
        <f t="shared" si="4"/>
        <v>0</v>
      </c>
      <c r="R23" s="106">
        <f t="shared" si="5"/>
        <v>0</v>
      </c>
      <c r="S23" s="107">
        <v>0</v>
      </c>
      <c r="T23" s="107">
        <v>0</v>
      </c>
      <c r="U23" s="107"/>
      <c r="V23" s="108">
        <f t="shared" si="6"/>
        <v>0</v>
      </c>
      <c r="W23" s="237">
        <f t="shared" si="7"/>
        <v>0</v>
      </c>
      <c r="X23" s="105"/>
      <c r="Y23" s="109">
        <f t="shared" si="8"/>
        <v>0</v>
      </c>
      <c r="Z23" s="110"/>
      <c r="AA23" s="111" t="s">
        <v>95</v>
      </c>
      <c r="AB23" s="286"/>
      <c r="AC23" s="111"/>
      <c r="AD23" s="112">
        <f t="shared" si="9"/>
        <v>0</v>
      </c>
      <c r="AF23" s="30"/>
      <c r="AG23" s="30"/>
    </row>
    <row r="24" spans="1:33" ht="20.100000000000001" customHeight="1">
      <c r="A24" s="100">
        <f t="shared" si="10"/>
        <v>10</v>
      </c>
      <c r="B24" s="101" t="str">
        <f>IF(RESUMEN!B18="","",RESUMEN!B18)</f>
        <v/>
      </c>
      <c r="C24" s="102" t="str">
        <f>IF(RESUMEN!C18="","",RESUMEN!C18)</f>
        <v/>
      </c>
      <c r="D24" s="101" t="str">
        <f>IF(RESUMEN!D18="","",RESUMEN!D18)</f>
        <v/>
      </c>
      <c r="E24" s="103"/>
      <c r="F24" s="247">
        <f t="shared" si="0"/>
        <v>0</v>
      </c>
      <c r="G24" s="103"/>
      <c r="H24" s="103"/>
      <c r="I24" s="104">
        <f>IF(H24=$R$2,'SS-SMI'!$H$22,IF(H24=$S$2,'SS-SMI'!$I$22,IF(H24=$T$2,'SS-SMI'!$J$22,0)))</f>
        <v>0</v>
      </c>
      <c r="J24" s="104">
        <f t="shared" si="2"/>
        <v>0</v>
      </c>
      <c r="K24" s="104">
        <f t="shared" si="1"/>
        <v>0</v>
      </c>
      <c r="L24" s="105"/>
      <c r="M24" s="105"/>
      <c r="N24" s="105"/>
      <c r="O24" s="104">
        <f t="shared" si="3"/>
        <v>0</v>
      </c>
      <c r="P24" s="104">
        <f t="shared" si="11"/>
        <v>0</v>
      </c>
      <c r="Q24" s="104">
        <f t="shared" si="4"/>
        <v>0</v>
      </c>
      <c r="R24" s="106">
        <f t="shared" si="5"/>
        <v>0</v>
      </c>
      <c r="S24" s="107">
        <v>0</v>
      </c>
      <c r="T24" s="107">
        <v>0</v>
      </c>
      <c r="U24" s="107"/>
      <c r="V24" s="108">
        <f t="shared" si="6"/>
        <v>0</v>
      </c>
      <c r="W24" s="237">
        <f t="shared" si="7"/>
        <v>0</v>
      </c>
      <c r="X24" s="105"/>
      <c r="Y24" s="109">
        <f t="shared" si="8"/>
        <v>0</v>
      </c>
      <c r="Z24" s="110"/>
      <c r="AA24" s="111" t="s">
        <v>95</v>
      </c>
      <c r="AB24" s="286"/>
      <c r="AC24" s="111"/>
      <c r="AD24" s="112">
        <f t="shared" si="9"/>
        <v>0</v>
      </c>
    </row>
    <row r="25" spans="1:33" ht="20.100000000000001" customHeight="1">
      <c r="A25" s="100">
        <f t="shared" si="10"/>
        <v>11</v>
      </c>
      <c r="B25" s="101" t="str">
        <f>IF(RESUMEN!B19="","",RESUMEN!B19)</f>
        <v/>
      </c>
      <c r="C25" s="102" t="str">
        <f>IF(RESUMEN!C19="","",RESUMEN!C19)</f>
        <v/>
      </c>
      <c r="D25" s="101" t="str">
        <f>IF(RESUMEN!D19="","",RESUMEN!D19)</f>
        <v/>
      </c>
      <c r="E25" s="103"/>
      <c r="F25" s="247">
        <f t="shared" si="0"/>
        <v>0</v>
      </c>
      <c r="G25" s="103"/>
      <c r="H25" s="103"/>
      <c r="I25" s="104">
        <f>IF(H25=$R$2,'SS-SMI'!$H$22,IF(H25=$S$2,'SS-SMI'!$I$22,IF(H25=$T$2,'SS-SMI'!$J$22,0)))</f>
        <v>0</v>
      </c>
      <c r="J25" s="104">
        <f t="shared" si="2"/>
        <v>0</v>
      </c>
      <c r="K25" s="104">
        <f t="shared" si="1"/>
        <v>0</v>
      </c>
      <c r="L25" s="105"/>
      <c r="M25" s="105"/>
      <c r="N25" s="105"/>
      <c r="O25" s="104">
        <f t="shared" si="3"/>
        <v>0</v>
      </c>
      <c r="P25" s="104">
        <f t="shared" si="11"/>
        <v>0</v>
      </c>
      <c r="Q25" s="104">
        <f t="shared" si="4"/>
        <v>0</v>
      </c>
      <c r="R25" s="106">
        <f t="shared" si="5"/>
        <v>0</v>
      </c>
      <c r="S25" s="107">
        <v>0</v>
      </c>
      <c r="T25" s="107">
        <v>0</v>
      </c>
      <c r="U25" s="107"/>
      <c r="V25" s="108">
        <f t="shared" si="6"/>
        <v>0</v>
      </c>
      <c r="W25" s="237">
        <f t="shared" si="7"/>
        <v>0</v>
      </c>
      <c r="X25" s="105"/>
      <c r="Y25" s="109">
        <f t="shared" si="8"/>
        <v>0</v>
      </c>
      <c r="Z25" s="110"/>
      <c r="AA25" s="111" t="s">
        <v>95</v>
      </c>
      <c r="AB25" s="286"/>
      <c r="AC25" s="111"/>
      <c r="AD25" s="112">
        <f t="shared" si="9"/>
        <v>0</v>
      </c>
    </row>
    <row r="26" spans="1:33" ht="20.100000000000001" customHeight="1">
      <c r="A26" s="100">
        <f t="shared" si="10"/>
        <v>12</v>
      </c>
      <c r="B26" s="101" t="str">
        <f>IF(RESUMEN!B20="","",RESUMEN!B20)</f>
        <v/>
      </c>
      <c r="C26" s="102" t="str">
        <f>IF(RESUMEN!C20="","",RESUMEN!C20)</f>
        <v/>
      </c>
      <c r="D26" s="101" t="str">
        <f>IF(RESUMEN!D20="","",RESUMEN!D20)</f>
        <v/>
      </c>
      <c r="E26" s="103"/>
      <c r="F26" s="247">
        <f t="shared" si="0"/>
        <v>0</v>
      </c>
      <c r="G26" s="103"/>
      <c r="H26" s="103"/>
      <c r="I26" s="104">
        <f>IF(H26=$R$2,'SS-SMI'!$H$22,IF(H26=$S$2,'SS-SMI'!$I$22,IF(H26=$T$2,'SS-SMI'!$J$22,0)))</f>
        <v>0</v>
      </c>
      <c r="J26" s="104">
        <f t="shared" si="2"/>
        <v>0</v>
      </c>
      <c r="K26" s="104">
        <f t="shared" si="1"/>
        <v>0</v>
      </c>
      <c r="L26" s="105"/>
      <c r="M26" s="105"/>
      <c r="N26" s="105"/>
      <c r="O26" s="104">
        <f t="shared" si="3"/>
        <v>0</v>
      </c>
      <c r="P26" s="104">
        <f t="shared" si="11"/>
        <v>0</v>
      </c>
      <c r="Q26" s="104">
        <f t="shared" si="4"/>
        <v>0</v>
      </c>
      <c r="R26" s="106">
        <f t="shared" si="5"/>
        <v>0</v>
      </c>
      <c r="S26" s="107">
        <v>0</v>
      </c>
      <c r="T26" s="107">
        <v>0</v>
      </c>
      <c r="U26" s="107"/>
      <c r="V26" s="108">
        <f t="shared" si="6"/>
        <v>0</v>
      </c>
      <c r="W26" s="237">
        <f t="shared" si="7"/>
        <v>0</v>
      </c>
      <c r="X26" s="105"/>
      <c r="Y26" s="109">
        <f t="shared" si="8"/>
        <v>0</v>
      </c>
      <c r="Z26" s="110"/>
      <c r="AA26" s="111" t="s">
        <v>95</v>
      </c>
      <c r="AB26" s="286"/>
      <c r="AC26" s="111"/>
      <c r="AD26" s="112">
        <f t="shared" si="9"/>
        <v>0</v>
      </c>
    </row>
    <row r="27" spans="1:33" ht="20.100000000000001" customHeight="1">
      <c r="A27" s="100">
        <f t="shared" si="10"/>
        <v>13</v>
      </c>
      <c r="B27" s="101" t="str">
        <f>IF(RESUMEN!B21="","",RESUMEN!B21)</f>
        <v/>
      </c>
      <c r="C27" s="102" t="str">
        <f>IF(RESUMEN!C21="","",RESUMEN!C21)</f>
        <v/>
      </c>
      <c r="D27" s="101" t="str">
        <f>IF(RESUMEN!D21="","",RESUMEN!D21)</f>
        <v/>
      </c>
      <c r="E27" s="103"/>
      <c r="F27" s="247">
        <f t="shared" si="0"/>
        <v>0</v>
      </c>
      <c r="G27" s="103"/>
      <c r="H27" s="103"/>
      <c r="I27" s="104">
        <f>IF(H27=$R$2,'SS-SMI'!$H$22,IF(H27=$S$2,'SS-SMI'!$I$22,IF(H27=$T$2,'SS-SMI'!$J$22,0)))</f>
        <v>0</v>
      </c>
      <c r="J27" s="104">
        <f t="shared" si="2"/>
        <v>0</v>
      </c>
      <c r="K27" s="104">
        <f t="shared" si="1"/>
        <v>0</v>
      </c>
      <c r="L27" s="105"/>
      <c r="M27" s="105"/>
      <c r="N27" s="105"/>
      <c r="O27" s="104">
        <f t="shared" si="3"/>
        <v>0</v>
      </c>
      <c r="P27" s="104">
        <f t="shared" si="11"/>
        <v>0</v>
      </c>
      <c r="Q27" s="104">
        <f t="shared" si="4"/>
        <v>0</v>
      </c>
      <c r="R27" s="106">
        <f t="shared" si="5"/>
        <v>0</v>
      </c>
      <c r="S27" s="107">
        <v>0</v>
      </c>
      <c r="T27" s="107">
        <v>0</v>
      </c>
      <c r="U27" s="107"/>
      <c r="V27" s="108">
        <f t="shared" si="6"/>
        <v>0</v>
      </c>
      <c r="W27" s="237">
        <f t="shared" si="7"/>
        <v>0</v>
      </c>
      <c r="X27" s="105"/>
      <c r="Y27" s="109">
        <f t="shared" si="8"/>
        <v>0</v>
      </c>
      <c r="Z27" s="110"/>
      <c r="AA27" s="111" t="s">
        <v>95</v>
      </c>
      <c r="AB27" s="286"/>
      <c r="AC27" s="111"/>
      <c r="AD27" s="112">
        <f t="shared" si="9"/>
        <v>0</v>
      </c>
    </row>
    <row r="28" spans="1:33" ht="20.100000000000001" customHeight="1">
      <c r="A28" s="100">
        <f t="shared" si="10"/>
        <v>14</v>
      </c>
      <c r="B28" s="101" t="str">
        <f>IF(RESUMEN!B22="","",RESUMEN!B22)</f>
        <v/>
      </c>
      <c r="C28" s="102" t="str">
        <f>IF(RESUMEN!C22="","",RESUMEN!C22)</f>
        <v/>
      </c>
      <c r="D28" s="101" t="str">
        <f>IF(RESUMEN!D22="","",RESUMEN!D22)</f>
        <v/>
      </c>
      <c r="E28" s="103"/>
      <c r="F28" s="247">
        <f t="shared" si="0"/>
        <v>0</v>
      </c>
      <c r="G28" s="103"/>
      <c r="H28" s="103"/>
      <c r="I28" s="104">
        <f>IF(H28=$R$2,'SS-SMI'!$H$22,IF(H28=$S$2,'SS-SMI'!$I$22,IF(H28=$T$2,'SS-SMI'!$J$22,0)))</f>
        <v>0</v>
      </c>
      <c r="J28" s="104">
        <f t="shared" si="2"/>
        <v>0</v>
      </c>
      <c r="K28" s="104">
        <f t="shared" si="1"/>
        <v>0</v>
      </c>
      <c r="L28" s="105"/>
      <c r="M28" s="105"/>
      <c r="N28" s="105"/>
      <c r="O28" s="104">
        <f t="shared" si="3"/>
        <v>0</v>
      </c>
      <c r="P28" s="104">
        <f t="shared" si="11"/>
        <v>0</v>
      </c>
      <c r="Q28" s="104">
        <f t="shared" si="4"/>
        <v>0</v>
      </c>
      <c r="R28" s="106">
        <f t="shared" si="5"/>
        <v>0</v>
      </c>
      <c r="S28" s="107">
        <v>0</v>
      </c>
      <c r="T28" s="107">
        <v>0</v>
      </c>
      <c r="U28" s="107"/>
      <c r="V28" s="108">
        <f t="shared" si="6"/>
        <v>0</v>
      </c>
      <c r="W28" s="237">
        <f t="shared" si="7"/>
        <v>0</v>
      </c>
      <c r="X28" s="105"/>
      <c r="Y28" s="109">
        <f t="shared" si="8"/>
        <v>0</v>
      </c>
      <c r="Z28" s="110"/>
      <c r="AA28" s="111" t="s">
        <v>95</v>
      </c>
      <c r="AB28" s="286"/>
      <c r="AC28" s="111"/>
      <c r="AD28" s="112">
        <f t="shared" si="9"/>
        <v>0</v>
      </c>
    </row>
    <row r="29" spans="1:33" ht="20.100000000000001" customHeight="1">
      <c r="A29" s="100">
        <f t="shared" si="10"/>
        <v>15</v>
      </c>
      <c r="B29" s="101" t="str">
        <f>IF(RESUMEN!B23="","",RESUMEN!B23)</f>
        <v/>
      </c>
      <c r="C29" s="102" t="str">
        <f>IF(RESUMEN!C23="","",RESUMEN!C23)</f>
        <v/>
      </c>
      <c r="D29" s="101" t="str">
        <f>IF(RESUMEN!D23="","",RESUMEN!D23)</f>
        <v/>
      </c>
      <c r="E29" s="103"/>
      <c r="F29" s="247">
        <f t="shared" si="0"/>
        <v>0</v>
      </c>
      <c r="G29" s="103"/>
      <c r="H29" s="103"/>
      <c r="I29" s="104">
        <f>IF(H29=$R$2,'SS-SMI'!$H$22,IF(H29=$S$2,'SS-SMI'!$I$22,IF(H29=$T$2,'SS-SMI'!$J$22,0)))</f>
        <v>0</v>
      </c>
      <c r="J29" s="104">
        <f t="shared" si="2"/>
        <v>0</v>
      </c>
      <c r="K29" s="104">
        <f t="shared" si="1"/>
        <v>0</v>
      </c>
      <c r="L29" s="105"/>
      <c r="M29" s="105"/>
      <c r="N29" s="105"/>
      <c r="O29" s="104">
        <f t="shared" si="3"/>
        <v>0</v>
      </c>
      <c r="P29" s="104">
        <f t="shared" si="11"/>
        <v>0</v>
      </c>
      <c r="Q29" s="104">
        <f t="shared" si="4"/>
        <v>0</v>
      </c>
      <c r="R29" s="106">
        <f t="shared" si="5"/>
        <v>0</v>
      </c>
      <c r="S29" s="107">
        <v>0</v>
      </c>
      <c r="T29" s="107">
        <v>0</v>
      </c>
      <c r="U29" s="107"/>
      <c r="V29" s="108">
        <f t="shared" si="6"/>
        <v>0</v>
      </c>
      <c r="W29" s="237">
        <f t="shared" si="7"/>
        <v>0</v>
      </c>
      <c r="X29" s="105"/>
      <c r="Y29" s="109">
        <f t="shared" si="8"/>
        <v>0</v>
      </c>
      <c r="Z29" s="110"/>
      <c r="AA29" s="111" t="s">
        <v>95</v>
      </c>
      <c r="AB29" s="286"/>
      <c r="AC29" s="111"/>
      <c r="AD29" s="112">
        <f t="shared" si="9"/>
        <v>0</v>
      </c>
    </row>
    <row r="30" spans="1:33" ht="20.100000000000001" customHeight="1">
      <c r="A30" s="100">
        <f t="shared" si="10"/>
        <v>16</v>
      </c>
      <c r="B30" s="101" t="str">
        <f>IF(RESUMEN!B24="","",RESUMEN!B24)</f>
        <v/>
      </c>
      <c r="C30" s="102" t="str">
        <f>IF(RESUMEN!C24="","",RESUMEN!C24)</f>
        <v/>
      </c>
      <c r="D30" s="101" t="str">
        <f>IF(RESUMEN!D24="","",RESUMEN!D24)</f>
        <v/>
      </c>
      <c r="E30" s="103"/>
      <c r="F30" s="247">
        <f t="shared" si="0"/>
        <v>0</v>
      </c>
      <c r="G30" s="103"/>
      <c r="H30" s="103"/>
      <c r="I30" s="104">
        <f>IF(H30=$R$2,'SS-SMI'!$H$22,IF(H30=$S$2,'SS-SMI'!$I$22,IF(H30=$T$2,'SS-SMI'!$J$22,0)))</f>
        <v>0</v>
      </c>
      <c r="J30" s="104">
        <f t="shared" si="2"/>
        <v>0</v>
      </c>
      <c r="K30" s="104">
        <f t="shared" si="1"/>
        <v>0</v>
      </c>
      <c r="L30" s="105"/>
      <c r="M30" s="105"/>
      <c r="N30" s="105"/>
      <c r="O30" s="104">
        <f t="shared" si="3"/>
        <v>0</v>
      </c>
      <c r="P30" s="104">
        <f t="shared" si="11"/>
        <v>0</v>
      </c>
      <c r="Q30" s="104">
        <f t="shared" si="4"/>
        <v>0</v>
      </c>
      <c r="R30" s="106">
        <f t="shared" si="5"/>
        <v>0</v>
      </c>
      <c r="S30" s="107">
        <v>0</v>
      </c>
      <c r="T30" s="107">
        <v>0</v>
      </c>
      <c r="U30" s="107"/>
      <c r="V30" s="108">
        <f t="shared" si="6"/>
        <v>0</v>
      </c>
      <c r="W30" s="237">
        <f t="shared" si="7"/>
        <v>0</v>
      </c>
      <c r="X30" s="105"/>
      <c r="Y30" s="109">
        <f t="shared" si="8"/>
        <v>0</v>
      </c>
      <c r="Z30" s="110"/>
      <c r="AA30" s="111" t="s">
        <v>95</v>
      </c>
      <c r="AB30" s="286"/>
      <c r="AC30" s="111"/>
      <c r="AD30" s="112">
        <f t="shared" si="9"/>
        <v>0</v>
      </c>
    </row>
    <row r="31" spans="1:33" ht="20.100000000000001" customHeight="1">
      <c r="A31" s="100">
        <f t="shared" si="10"/>
        <v>17</v>
      </c>
      <c r="B31" s="101" t="str">
        <f>IF(RESUMEN!B25="","",RESUMEN!B25)</f>
        <v/>
      </c>
      <c r="C31" s="102" t="str">
        <f>IF(RESUMEN!C25="","",RESUMEN!C25)</f>
        <v/>
      </c>
      <c r="D31" s="101" t="str">
        <f>IF(RESUMEN!D25="","",RESUMEN!D25)</f>
        <v/>
      </c>
      <c r="E31" s="103"/>
      <c r="F31" s="247">
        <f t="shared" si="0"/>
        <v>0</v>
      </c>
      <c r="G31" s="103"/>
      <c r="H31" s="103"/>
      <c r="I31" s="104">
        <f>IF(H31=$R$2,'SS-SMI'!$H$22,IF(H31=$S$2,'SS-SMI'!$I$22,IF(H31=$T$2,'SS-SMI'!$J$22,0)))</f>
        <v>0</v>
      </c>
      <c r="J31" s="104">
        <f t="shared" si="2"/>
        <v>0</v>
      </c>
      <c r="K31" s="104">
        <f t="shared" si="1"/>
        <v>0</v>
      </c>
      <c r="L31" s="105"/>
      <c r="M31" s="105"/>
      <c r="N31" s="105"/>
      <c r="O31" s="104">
        <f t="shared" si="3"/>
        <v>0</v>
      </c>
      <c r="P31" s="104">
        <f t="shared" si="11"/>
        <v>0</v>
      </c>
      <c r="Q31" s="104">
        <f t="shared" si="4"/>
        <v>0</v>
      </c>
      <c r="R31" s="106">
        <f t="shared" si="5"/>
        <v>0</v>
      </c>
      <c r="S31" s="107">
        <v>0</v>
      </c>
      <c r="T31" s="107">
        <v>0</v>
      </c>
      <c r="U31" s="107"/>
      <c r="V31" s="108">
        <f t="shared" si="6"/>
        <v>0</v>
      </c>
      <c r="W31" s="237">
        <f t="shared" si="7"/>
        <v>0</v>
      </c>
      <c r="X31" s="105"/>
      <c r="Y31" s="109">
        <f t="shared" si="8"/>
        <v>0</v>
      </c>
      <c r="Z31" s="110"/>
      <c r="AA31" s="111" t="s">
        <v>95</v>
      </c>
      <c r="AB31" s="286"/>
      <c r="AC31" s="111"/>
      <c r="AD31" s="112">
        <f t="shared" si="9"/>
        <v>0</v>
      </c>
    </row>
    <row r="32" spans="1:33" ht="20.100000000000001" customHeight="1">
      <c r="A32" s="100">
        <f t="shared" si="10"/>
        <v>18</v>
      </c>
      <c r="B32" s="101" t="str">
        <f>IF(RESUMEN!B26="","",RESUMEN!B26)</f>
        <v/>
      </c>
      <c r="C32" s="102" t="str">
        <f>IF(RESUMEN!C26="","",RESUMEN!C26)</f>
        <v/>
      </c>
      <c r="D32" s="101" t="str">
        <f>IF(RESUMEN!D26="","",RESUMEN!D26)</f>
        <v/>
      </c>
      <c r="E32" s="103"/>
      <c r="F32" s="247">
        <f t="shared" si="0"/>
        <v>0</v>
      </c>
      <c r="G32" s="103"/>
      <c r="H32" s="103"/>
      <c r="I32" s="104">
        <f>IF(H32=$R$2,'SS-SMI'!$H$22,IF(H32=$S$2,'SS-SMI'!$I$22,IF(H32=$T$2,'SS-SMI'!$J$22,0)))</f>
        <v>0</v>
      </c>
      <c r="J32" s="104">
        <f t="shared" si="2"/>
        <v>0</v>
      </c>
      <c r="K32" s="104">
        <f t="shared" si="1"/>
        <v>0</v>
      </c>
      <c r="L32" s="105"/>
      <c r="M32" s="105"/>
      <c r="N32" s="105"/>
      <c r="O32" s="104">
        <f t="shared" si="3"/>
        <v>0</v>
      </c>
      <c r="P32" s="104">
        <f t="shared" si="11"/>
        <v>0</v>
      </c>
      <c r="Q32" s="104">
        <f t="shared" si="4"/>
        <v>0</v>
      </c>
      <c r="R32" s="106">
        <f t="shared" si="5"/>
        <v>0</v>
      </c>
      <c r="S32" s="107">
        <v>0</v>
      </c>
      <c r="T32" s="107">
        <v>0</v>
      </c>
      <c r="U32" s="107"/>
      <c r="V32" s="108">
        <f t="shared" si="6"/>
        <v>0</v>
      </c>
      <c r="W32" s="237">
        <f t="shared" si="7"/>
        <v>0</v>
      </c>
      <c r="X32" s="105"/>
      <c r="Y32" s="109">
        <f t="shared" si="8"/>
        <v>0</v>
      </c>
      <c r="Z32" s="110"/>
      <c r="AA32" s="111" t="s">
        <v>95</v>
      </c>
      <c r="AB32" s="286"/>
      <c r="AC32" s="111"/>
      <c r="AD32" s="112">
        <f t="shared" si="9"/>
        <v>0</v>
      </c>
    </row>
    <row r="33" spans="1:30" ht="20.100000000000001" customHeight="1">
      <c r="A33" s="100">
        <f t="shared" si="10"/>
        <v>19</v>
      </c>
      <c r="B33" s="101" t="str">
        <f>IF(RESUMEN!B27="","",RESUMEN!B27)</f>
        <v/>
      </c>
      <c r="C33" s="102" t="str">
        <f>IF(RESUMEN!C27="","",RESUMEN!C27)</f>
        <v/>
      </c>
      <c r="D33" s="101" t="str">
        <f>IF(RESUMEN!D27="","",RESUMEN!D27)</f>
        <v/>
      </c>
      <c r="E33" s="103"/>
      <c r="F33" s="247">
        <f t="shared" si="0"/>
        <v>0</v>
      </c>
      <c r="G33" s="103"/>
      <c r="H33" s="103"/>
      <c r="I33" s="104">
        <f>IF(H33=$R$2,'SS-SMI'!$H$22,IF(H33=$S$2,'SS-SMI'!$I$22,IF(H33=$T$2,'SS-SMI'!$J$22,0)))</f>
        <v>0</v>
      </c>
      <c r="J33" s="104">
        <f t="shared" si="2"/>
        <v>0</v>
      </c>
      <c r="K33" s="104">
        <f t="shared" si="1"/>
        <v>0</v>
      </c>
      <c r="L33" s="105"/>
      <c r="M33" s="105"/>
      <c r="N33" s="105"/>
      <c r="O33" s="104">
        <f t="shared" si="3"/>
        <v>0</v>
      </c>
      <c r="P33" s="104">
        <f t="shared" si="11"/>
        <v>0</v>
      </c>
      <c r="Q33" s="104">
        <f t="shared" si="4"/>
        <v>0</v>
      </c>
      <c r="R33" s="106">
        <f t="shared" si="5"/>
        <v>0</v>
      </c>
      <c r="S33" s="107">
        <v>0</v>
      </c>
      <c r="T33" s="107">
        <v>0</v>
      </c>
      <c r="U33" s="107"/>
      <c r="V33" s="108">
        <f t="shared" si="6"/>
        <v>0</v>
      </c>
      <c r="W33" s="237">
        <f t="shared" si="7"/>
        <v>0</v>
      </c>
      <c r="X33" s="105"/>
      <c r="Y33" s="109">
        <f t="shared" si="8"/>
        <v>0</v>
      </c>
      <c r="Z33" s="110"/>
      <c r="AA33" s="111"/>
      <c r="AB33" s="287"/>
      <c r="AC33" s="111"/>
      <c r="AD33" s="112">
        <f t="shared" si="9"/>
        <v>0</v>
      </c>
    </row>
    <row r="34" spans="1:30" ht="20.100000000000001" customHeight="1">
      <c r="A34" s="100">
        <f t="shared" si="10"/>
        <v>20</v>
      </c>
      <c r="B34" s="101" t="str">
        <f>IF(RESUMEN!B28="","",RESUMEN!B28)</f>
        <v/>
      </c>
      <c r="C34" s="102" t="str">
        <f>IF(RESUMEN!C28="","",RESUMEN!C28)</f>
        <v/>
      </c>
      <c r="D34" s="101" t="str">
        <f>IF(RESUMEN!D28="","",RESUMEN!D28)</f>
        <v/>
      </c>
      <c r="E34" s="103"/>
      <c r="F34" s="247">
        <f t="shared" si="0"/>
        <v>0</v>
      </c>
      <c r="G34" s="103"/>
      <c r="H34" s="103"/>
      <c r="I34" s="104">
        <f>IF(H34=$R$2,'SS-SMI'!$H$22,IF(H34=$S$2,'SS-SMI'!$I$22,IF(H34=$T$2,'SS-SMI'!$J$22,0)))</f>
        <v>0</v>
      </c>
      <c r="J34" s="104">
        <f t="shared" si="2"/>
        <v>0</v>
      </c>
      <c r="K34" s="104">
        <f t="shared" si="1"/>
        <v>0</v>
      </c>
      <c r="L34" s="105"/>
      <c r="M34" s="105"/>
      <c r="N34" s="105"/>
      <c r="O34" s="104">
        <f t="shared" si="3"/>
        <v>0</v>
      </c>
      <c r="P34" s="104">
        <f t="shared" si="11"/>
        <v>0</v>
      </c>
      <c r="Q34" s="104">
        <f t="shared" si="4"/>
        <v>0</v>
      </c>
      <c r="R34" s="106">
        <f t="shared" si="5"/>
        <v>0</v>
      </c>
      <c r="S34" s="107">
        <v>0</v>
      </c>
      <c r="T34" s="107">
        <v>0</v>
      </c>
      <c r="U34" s="107"/>
      <c r="V34" s="108">
        <f t="shared" si="6"/>
        <v>0</v>
      </c>
      <c r="W34" s="237">
        <f t="shared" si="7"/>
        <v>0</v>
      </c>
      <c r="X34" s="105"/>
      <c r="Y34" s="109">
        <f t="shared" si="8"/>
        <v>0</v>
      </c>
      <c r="Z34" s="110"/>
      <c r="AA34" s="111"/>
      <c r="AB34" s="287"/>
      <c r="AC34" s="111"/>
      <c r="AD34" s="112">
        <f t="shared" si="9"/>
        <v>0</v>
      </c>
    </row>
    <row r="35" spans="1:30" ht="20.100000000000001" customHeight="1">
      <c r="A35" s="100">
        <f t="shared" si="10"/>
        <v>21</v>
      </c>
      <c r="B35" s="101" t="str">
        <f>IF(RESUMEN!B29="","",RESUMEN!B29)</f>
        <v/>
      </c>
      <c r="C35" s="102" t="str">
        <f>IF(RESUMEN!C29="","",RESUMEN!C29)</f>
        <v/>
      </c>
      <c r="D35" s="101" t="str">
        <f>IF(RESUMEN!D29="","",RESUMEN!D29)</f>
        <v/>
      </c>
      <c r="E35" s="103"/>
      <c r="F35" s="247">
        <f t="shared" si="0"/>
        <v>0</v>
      </c>
      <c r="G35" s="103"/>
      <c r="H35" s="103"/>
      <c r="I35" s="104">
        <f>IF(H35=$R$2,'SS-SMI'!$H$22,IF(H35=$S$2,'SS-SMI'!$I$22,IF(H35=$T$2,'SS-SMI'!$J$22,0)))</f>
        <v>0</v>
      </c>
      <c r="J35" s="104">
        <f t="shared" si="2"/>
        <v>0</v>
      </c>
      <c r="K35" s="104">
        <f t="shared" si="1"/>
        <v>0</v>
      </c>
      <c r="L35" s="105"/>
      <c r="M35" s="105"/>
      <c r="N35" s="105"/>
      <c r="O35" s="104">
        <f t="shared" si="3"/>
        <v>0</v>
      </c>
      <c r="P35" s="104">
        <f t="shared" si="11"/>
        <v>0</v>
      </c>
      <c r="Q35" s="104">
        <f t="shared" si="4"/>
        <v>0</v>
      </c>
      <c r="R35" s="106">
        <f t="shared" si="5"/>
        <v>0</v>
      </c>
      <c r="S35" s="107">
        <v>0</v>
      </c>
      <c r="T35" s="107">
        <v>0</v>
      </c>
      <c r="U35" s="107"/>
      <c r="V35" s="108">
        <f t="shared" si="6"/>
        <v>0</v>
      </c>
      <c r="W35" s="237">
        <f t="shared" si="7"/>
        <v>0</v>
      </c>
      <c r="X35" s="105"/>
      <c r="Y35" s="109">
        <f t="shared" si="8"/>
        <v>0</v>
      </c>
      <c r="Z35" s="110"/>
      <c r="AA35" s="111"/>
      <c r="AB35" s="287"/>
      <c r="AC35" s="111"/>
      <c r="AD35" s="112">
        <f t="shared" si="9"/>
        <v>0</v>
      </c>
    </row>
    <row r="36" spans="1:30" ht="20.100000000000001" customHeight="1">
      <c r="A36" s="100">
        <f t="shared" si="10"/>
        <v>22</v>
      </c>
      <c r="B36" s="101" t="str">
        <f>IF(RESUMEN!B30="","",RESUMEN!B30)</f>
        <v/>
      </c>
      <c r="C36" s="102" t="str">
        <f>IF(RESUMEN!C30="","",RESUMEN!C30)</f>
        <v/>
      </c>
      <c r="D36" s="101" t="str">
        <f>IF(RESUMEN!D30="","",RESUMEN!D30)</f>
        <v/>
      </c>
      <c r="E36" s="103"/>
      <c r="F36" s="247">
        <f t="shared" si="0"/>
        <v>0</v>
      </c>
      <c r="G36" s="103"/>
      <c r="H36" s="103"/>
      <c r="I36" s="104">
        <f>IF(H36=$R$2,'SS-SMI'!$H$22,IF(H36=$S$2,'SS-SMI'!$I$22,IF(H36=$T$2,'SS-SMI'!$J$22,0)))</f>
        <v>0</v>
      </c>
      <c r="J36" s="104">
        <f t="shared" si="2"/>
        <v>0</v>
      </c>
      <c r="K36" s="104">
        <f t="shared" si="1"/>
        <v>0</v>
      </c>
      <c r="L36" s="105"/>
      <c r="M36" s="105"/>
      <c r="N36" s="105"/>
      <c r="O36" s="104">
        <f t="shared" si="3"/>
        <v>0</v>
      </c>
      <c r="P36" s="104">
        <f t="shared" si="11"/>
        <v>0</v>
      </c>
      <c r="Q36" s="104">
        <f t="shared" si="4"/>
        <v>0</v>
      </c>
      <c r="R36" s="106">
        <f t="shared" si="5"/>
        <v>0</v>
      </c>
      <c r="S36" s="107">
        <v>0</v>
      </c>
      <c r="T36" s="107">
        <v>0</v>
      </c>
      <c r="U36" s="107"/>
      <c r="V36" s="108">
        <f t="shared" si="6"/>
        <v>0</v>
      </c>
      <c r="W36" s="237">
        <f t="shared" si="7"/>
        <v>0</v>
      </c>
      <c r="X36" s="105"/>
      <c r="Y36" s="109">
        <f t="shared" si="8"/>
        <v>0</v>
      </c>
      <c r="Z36" s="110"/>
      <c r="AA36" s="111"/>
      <c r="AB36" s="287"/>
      <c r="AC36" s="111"/>
      <c r="AD36" s="112">
        <f t="shared" si="9"/>
        <v>0</v>
      </c>
    </row>
    <row r="37" spans="1:30" ht="20.100000000000001" customHeight="1">
      <c r="A37" s="100">
        <f t="shared" si="10"/>
        <v>23</v>
      </c>
      <c r="B37" s="101" t="str">
        <f>IF(RESUMEN!B31="","",RESUMEN!B31)</f>
        <v/>
      </c>
      <c r="C37" s="102" t="str">
        <f>IF(RESUMEN!C31="","",RESUMEN!C31)</f>
        <v/>
      </c>
      <c r="D37" s="101" t="str">
        <f>IF(RESUMEN!D31="","",RESUMEN!D31)</f>
        <v/>
      </c>
      <c r="E37" s="103"/>
      <c r="F37" s="247">
        <f t="shared" si="0"/>
        <v>0</v>
      </c>
      <c r="G37" s="103"/>
      <c r="H37" s="103"/>
      <c r="I37" s="104">
        <f>IF(H37=$R$2,'SS-SMI'!$H$22,IF(H37=$S$2,'SS-SMI'!$I$22,IF(H37=$T$2,'SS-SMI'!$J$22,0)))</f>
        <v>0</v>
      </c>
      <c r="J37" s="104">
        <f t="shared" si="2"/>
        <v>0</v>
      </c>
      <c r="K37" s="104">
        <f t="shared" si="1"/>
        <v>0</v>
      </c>
      <c r="L37" s="105"/>
      <c r="M37" s="105"/>
      <c r="N37" s="105"/>
      <c r="O37" s="104">
        <f t="shared" si="3"/>
        <v>0</v>
      </c>
      <c r="P37" s="104">
        <f t="shared" si="11"/>
        <v>0</v>
      </c>
      <c r="Q37" s="104">
        <f t="shared" si="4"/>
        <v>0</v>
      </c>
      <c r="R37" s="106">
        <f t="shared" si="5"/>
        <v>0</v>
      </c>
      <c r="S37" s="107">
        <v>0</v>
      </c>
      <c r="T37" s="107">
        <v>0</v>
      </c>
      <c r="U37" s="107"/>
      <c r="V37" s="108">
        <f t="shared" si="6"/>
        <v>0</v>
      </c>
      <c r="W37" s="237">
        <f t="shared" si="7"/>
        <v>0</v>
      </c>
      <c r="X37" s="105"/>
      <c r="Y37" s="109">
        <f t="shared" si="8"/>
        <v>0</v>
      </c>
      <c r="Z37" s="110"/>
      <c r="AA37" s="111"/>
      <c r="AB37" s="287"/>
      <c r="AC37" s="111"/>
      <c r="AD37" s="112">
        <f t="shared" si="9"/>
        <v>0</v>
      </c>
    </row>
    <row r="38" spans="1:30" ht="20.100000000000001" customHeight="1">
      <c r="A38" s="100">
        <f t="shared" si="10"/>
        <v>24</v>
      </c>
      <c r="B38" s="101" t="str">
        <f>IF(RESUMEN!B32="","",RESUMEN!B32)</f>
        <v/>
      </c>
      <c r="C38" s="102" t="str">
        <f>IF(RESUMEN!C32="","",RESUMEN!C32)</f>
        <v/>
      </c>
      <c r="D38" s="101" t="str">
        <f>IF(RESUMEN!D32="","",RESUMEN!D32)</f>
        <v/>
      </c>
      <c r="E38" s="103"/>
      <c r="F38" s="247">
        <f t="shared" si="0"/>
        <v>0</v>
      </c>
      <c r="G38" s="103"/>
      <c r="H38" s="103"/>
      <c r="I38" s="104">
        <f>IF(H38=$R$2,'SS-SMI'!$H$22,IF(H38=$S$2,'SS-SMI'!$I$22,IF(H38=$T$2,'SS-SMI'!$J$22,0)))</f>
        <v>0</v>
      </c>
      <c r="J38" s="104">
        <f t="shared" si="2"/>
        <v>0</v>
      </c>
      <c r="K38" s="104">
        <f t="shared" si="1"/>
        <v>0</v>
      </c>
      <c r="L38" s="105"/>
      <c r="M38" s="105"/>
      <c r="N38" s="105"/>
      <c r="O38" s="104">
        <f t="shared" si="3"/>
        <v>0</v>
      </c>
      <c r="P38" s="104">
        <f t="shared" si="11"/>
        <v>0</v>
      </c>
      <c r="Q38" s="104">
        <f t="shared" si="4"/>
        <v>0</v>
      </c>
      <c r="R38" s="106">
        <f t="shared" si="5"/>
        <v>0</v>
      </c>
      <c r="S38" s="107">
        <v>0</v>
      </c>
      <c r="T38" s="107">
        <v>0</v>
      </c>
      <c r="U38" s="107"/>
      <c r="V38" s="108">
        <f t="shared" si="6"/>
        <v>0</v>
      </c>
      <c r="W38" s="237">
        <f t="shared" si="7"/>
        <v>0</v>
      </c>
      <c r="X38" s="105"/>
      <c r="Y38" s="109">
        <f t="shared" si="8"/>
        <v>0</v>
      </c>
      <c r="Z38" s="110"/>
      <c r="AA38" s="111"/>
      <c r="AB38" s="287"/>
      <c r="AC38" s="111"/>
      <c r="AD38" s="112">
        <f t="shared" si="9"/>
        <v>0</v>
      </c>
    </row>
    <row r="39" spans="1:30" ht="20.100000000000001" customHeight="1">
      <c r="A39" s="100">
        <f t="shared" si="10"/>
        <v>25</v>
      </c>
      <c r="B39" s="101" t="str">
        <f>IF(RESUMEN!B33="","",RESUMEN!B33)</f>
        <v/>
      </c>
      <c r="C39" s="102" t="str">
        <f>IF(RESUMEN!C33="","",RESUMEN!C33)</f>
        <v/>
      </c>
      <c r="D39" s="101" t="str">
        <f>IF(RESUMEN!D33="","",RESUMEN!D33)</f>
        <v/>
      </c>
      <c r="E39" s="103"/>
      <c r="F39" s="247">
        <f t="shared" si="0"/>
        <v>0</v>
      </c>
      <c r="G39" s="103"/>
      <c r="H39" s="103"/>
      <c r="I39" s="104">
        <f>IF(H39=$R$2,'SS-SMI'!$H$22,IF(H39=$S$2,'SS-SMI'!$I$22,IF(H39=$T$2,'SS-SMI'!$J$22,0)))</f>
        <v>0</v>
      </c>
      <c r="J39" s="104">
        <f t="shared" si="2"/>
        <v>0</v>
      </c>
      <c r="K39" s="104">
        <f t="shared" si="1"/>
        <v>0</v>
      </c>
      <c r="L39" s="105"/>
      <c r="M39" s="105"/>
      <c r="N39" s="105"/>
      <c r="O39" s="104">
        <f t="shared" si="3"/>
        <v>0</v>
      </c>
      <c r="P39" s="104">
        <f t="shared" si="11"/>
        <v>0</v>
      </c>
      <c r="Q39" s="104">
        <f t="shared" si="4"/>
        <v>0</v>
      </c>
      <c r="R39" s="106">
        <f t="shared" si="5"/>
        <v>0</v>
      </c>
      <c r="S39" s="107">
        <v>0</v>
      </c>
      <c r="T39" s="107">
        <v>0</v>
      </c>
      <c r="U39" s="107"/>
      <c r="V39" s="108">
        <f t="shared" si="6"/>
        <v>0</v>
      </c>
      <c r="W39" s="237">
        <f t="shared" si="7"/>
        <v>0</v>
      </c>
      <c r="X39" s="105"/>
      <c r="Y39" s="109">
        <f t="shared" si="8"/>
        <v>0</v>
      </c>
      <c r="Z39" s="110"/>
      <c r="AA39" s="111"/>
      <c r="AB39" s="287"/>
      <c r="AC39" s="111"/>
      <c r="AD39" s="112">
        <f t="shared" si="9"/>
        <v>0</v>
      </c>
    </row>
    <row r="40" spans="1:30" ht="20.100000000000001" customHeight="1">
      <c r="A40" s="100">
        <f t="shared" si="10"/>
        <v>26</v>
      </c>
      <c r="B40" s="101" t="str">
        <f>IF(RESUMEN!B34="","",RESUMEN!B34)</f>
        <v/>
      </c>
      <c r="C40" s="102" t="str">
        <f>IF(RESUMEN!C34="","",RESUMEN!C34)</f>
        <v/>
      </c>
      <c r="D40" s="101" t="str">
        <f>IF(RESUMEN!D34="","",RESUMEN!D34)</f>
        <v/>
      </c>
      <c r="E40" s="103"/>
      <c r="F40" s="247">
        <f t="shared" si="0"/>
        <v>0</v>
      </c>
      <c r="G40" s="103"/>
      <c r="H40" s="103"/>
      <c r="I40" s="104">
        <f>IF(H40=$R$2,'SS-SMI'!$H$22,IF(H40=$S$2,'SS-SMI'!$I$22,IF(H40=$T$2,'SS-SMI'!$J$22,0)))</f>
        <v>0</v>
      </c>
      <c r="J40" s="104">
        <f t="shared" si="2"/>
        <v>0</v>
      </c>
      <c r="K40" s="104">
        <f t="shared" si="1"/>
        <v>0</v>
      </c>
      <c r="L40" s="105"/>
      <c r="M40" s="105"/>
      <c r="N40" s="105"/>
      <c r="O40" s="104">
        <f t="shared" si="3"/>
        <v>0</v>
      </c>
      <c r="P40" s="104">
        <f t="shared" si="11"/>
        <v>0</v>
      </c>
      <c r="Q40" s="104">
        <f t="shared" si="4"/>
        <v>0</v>
      </c>
      <c r="R40" s="106">
        <f t="shared" si="5"/>
        <v>0</v>
      </c>
      <c r="S40" s="107">
        <v>0</v>
      </c>
      <c r="T40" s="107">
        <v>0</v>
      </c>
      <c r="U40" s="107"/>
      <c r="V40" s="108">
        <f t="shared" si="6"/>
        <v>0</v>
      </c>
      <c r="W40" s="237">
        <f t="shared" si="7"/>
        <v>0</v>
      </c>
      <c r="X40" s="105"/>
      <c r="Y40" s="109">
        <f t="shared" si="8"/>
        <v>0</v>
      </c>
      <c r="Z40" s="110"/>
      <c r="AA40" s="111"/>
      <c r="AB40" s="287"/>
      <c r="AC40" s="111"/>
      <c r="AD40" s="112">
        <f t="shared" si="9"/>
        <v>0</v>
      </c>
    </row>
    <row r="41" spans="1:30" ht="20.100000000000001" customHeight="1">
      <c r="A41" s="100">
        <f t="shared" si="10"/>
        <v>27</v>
      </c>
      <c r="B41" s="101" t="str">
        <f>IF(RESUMEN!B35="","",RESUMEN!B35)</f>
        <v/>
      </c>
      <c r="C41" s="102" t="str">
        <f>IF(RESUMEN!C35="","",RESUMEN!C35)</f>
        <v/>
      </c>
      <c r="D41" s="101" t="str">
        <f>IF(RESUMEN!D35="","",RESUMEN!D35)</f>
        <v/>
      </c>
      <c r="E41" s="103"/>
      <c r="F41" s="247">
        <f t="shared" si="0"/>
        <v>0</v>
      </c>
      <c r="G41" s="103"/>
      <c r="H41" s="103"/>
      <c r="I41" s="104">
        <f>IF(H41=$R$2,'SS-SMI'!$H$22,IF(H41=$S$2,'SS-SMI'!$I$22,IF(H41=$T$2,'SS-SMI'!$J$22,0)))</f>
        <v>0</v>
      </c>
      <c r="J41" s="104">
        <f t="shared" si="2"/>
        <v>0</v>
      </c>
      <c r="K41" s="104">
        <f t="shared" si="1"/>
        <v>0</v>
      </c>
      <c r="L41" s="105"/>
      <c r="M41" s="105"/>
      <c r="N41" s="105"/>
      <c r="O41" s="104">
        <f t="shared" si="3"/>
        <v>0</v>
      </c>
      <c r="P41" s="104">
        <f t="shared" si="11"/>
        <v>0</v>
      </c>
      <c r="Q41" s="104">
        <f t="shared" si="4"/>
        <v>0</v>
      </c>
      <c r="R41" s="106">
        <f t="shared" si="5"/>
        <v>0</v>
      </c>
      <c r="S41" s="107">
        <v>0</v>
      </c>
      <c r="T41" s="107">
        <v>0</v>
      </c>
      <c r="U41" s="107"/>
      <c r="V41" s="108">
        <f t="shared" si="6"/>
        <v>0</v>
      </c>
      <c r="W41" s="237">
        <f t="shared" si="7"/>
        <v>0</v>
      </c>
      <c r="X41" s="105"/>
      <c r="Y41" s="109">
        <f t="shared" si="8"/>
        <v>0</v>
      </c>
      <c r="Z41" s="110"/>
      <c r="AA41" s="111"/>
      <c r="AB41" s="287"/>
      <c r="AC41" s="111"/>
      <c r="AD41" s="112">
        <f t="shared" si="9"/>
        <v>0</v>
      </c>
    </row>
    <row r="42" spans="1:30" ht="20.100000000000001" customHeight="1">
      <c r="A42" s="100">
        <f t="shared" si="10"/>
        <v>28</v>
      </c>
      <c r="B42" s="101" t="str">
        <f>IF(RESUMEN!B36="","",RESUMEN!B36)</f>
        <v/>
      </c>
      <c r="C42" s="102" t="str">
        <f>IF(RESUMEN!C36="","",RESUMEN!C36)</f>
        <v/>
      </c>
      <c r="D42" s="101" t="str">
        <f>IF(RESUMEN!D36="","",RESUMEN!D36)</f>
        <v/>
      </c>
      <c r="E42" s="103"/>
      <c r="F42" s="247">
        <f t="shared" si="0"/>
        <v>0</v>
      </c>
      <c r="G42" s="103"/>
      <c r="H42" s="103"/>
      <c r="I42" s="104">
        <f>IF(H42=$R$2,'SS-SMI'!$H$22,IF(H42=$S$2,'SS-SMI'!$I$22,IF(H42=$T$2,'SS-SMI'!$J$22,0)))</f>
        <v>0</v>
      </c>
      <c r="J42" s="104">
        <f t="shared" si="2"/>
        <v>0</v>
      </c>
      <c r="K42" s="104">
        <f t="shared" si="1"/>
        <v>0</v>
      </c>
      <c r="L42" s="105"/>
      <c r="M42" s="105"/>
      <c r="N42" s="105"/>
      <c r="O42" s="104">
        <f t="shared" si="3"/>
        <v>0</v>
      </c>
      <c r="P42" s="104">
        <f t="shared" si="11"/>
        <v>0</v>
      </c>
      <c r="Q42" s="104">
        <f t="shared" si="4"/>
        <v>0</v>
      </c>
      <c r="R42" s="106">
        <f t="shared" si="5"/>
        <v>0</v>
      </c>
      <c r="S42" s="107">
        <v>0</v>
      </c>
      <c r="T42" s="107">
        <v>0</v>
      </c>
      <c r="U42" s="107"/>
      <c r="V42" s="108">
        <f t="shared" si="6"/>
        <v>0</v>
      </c>
      <c r="W42" s="237">
        <f t="shared" si="7"/>
        <v>0</v>
      </c>
      <c r="X42" s="105"/>
      <c r="Y42" s="109">
        <f t="shared" si="8"/>
        <v>0</v>
      </c>
      <c r="Z42" s="110"/>
      <c r="AA42" s="111"/>
      <c r="AB42" s="287"/>
      <c r="AC42" s="111"/>
      <c r="AD42" s="112">
        <f t="shared" si="9"/>
        <v>0</v>
      </c>
    </row>
    <row r="43" spans="1:30" ht="20.100000000000001" customHeight="1">
      <c r="A43" s="100">
        <f t="shared" si="10"/>
        <v>29</v>
      </c>
      <c r="B43" s="101" t="str">
        <f>IF(RESUMEN!B37="","",RESUMEN!B37)</f>
        <v/>
      </c>
      <c r="C43" s="102" t="str">
        <f>IF(RESUMEN!C37="","",RESUMEN!C37)</f>
        <v/>
      </c>
      <c r="D43" s="101" t="str">
        <f>IF(RESUMEN!D37="","",RESUMEN!D37)</f>
        <v/>
      </c>
      <c r="E43" s="103"/>
      <c r="F43" s="247">
        <f t="shared" si="0"/>
        <v>0</v>
      </c>
      <c r="G43" s="103"/>
      <c r="H43" s="103"/>
      <c r="I43" s="104">
        <f>IF(H43=$R$2,'SS-SMI'!$H$22,IF(H43=$S$2,'SS-SMI'!$I$22,IF(H43=$T$2,'SS-SMI'!$J$22,0)))</f>
        <v>0</v>
      </c>
      <c r="J43" s="104">
        <f t="shared" si="2"/>
        <v>0</v>
      </c>
      <c r="K43" s="104">
        <f t="shared" si="1"/>
        <v>0</v>
      </c>
      <c r="L43" s="105"/>
      <c r="M43" s="105"/>
      <c r="N43" s="105"/>
      <c r="O43" s="104">
        <f t="shared" si="3"/>
        <v>0</v>
      </c>
      <c r="P43" s="104">
        <f t="shared" si="11"/>
        <v>0</v>
      </c>
      <c r="Q43" s="104">
        <f t="shared" si="4"/>
        <v>0</v>
      </c>
      <c r="R43" s="106">
        <f t="shared" si="5"/>
        <v>0</v>
      </c>
      <c r="S43" s="107">
        <v>0</v>
      </c>
      <c r="T43" s="107">
        <v>0</v>
      </c>
      <c r="U43" s="107"/>
      <c r="V43" s="108">
        <f t="shared" si="6"/>
        <v>0</v>
      </c>
      <c r="W43" s="237">
        <f t="shared" si="7"/>
        <v>0</v>
      </c>
      <c r="X43" s="105"/>
      <c r="Y43" s="109">
        <f t="shared" si="8"/>
        <v>0</v>
      </c>
      <c r="Z43" s="110"/>
      <c r="AA43" s="111"/>
      <c r="AB43" s="287"/>
      <c r="AC43" s="111"/>
      <c r="AD43" s="112">
        <f t="shared" si="9"/>
        <v>0</v>
      </c>
    </row>
    <row r="44" spans="1:30" ht="20.100000000000001" customHeight="1">
      <c r="A44" s="100">
        <f t="shared" si="10"/>
        <v>30</v>
      </c>
      <c r="B44" s="101" t="str">
        <f>IF(RESUMEN!B38="","",RESUMEN!B38)</f>
        <v/>
      </c>
      <c r="C44" s="102" t="str">
        <f>IF(RESUMEN!C38="","",RESUMEN!C38)</f>
        <v/>
      </c>
      <c r="D44" s="101" t="str">
        <f>IF(RESUMEN!D38="","",RESUMEN!D38)</f>
        <v/>
      </c>
      <c r="E44" s="103"/>
      <c r="F44" s="247">
        <f t="shared" si="0"/>
        <v>0</v>
      </c>
      <c r="G44" s="103"/>
      <c r="H44" s="103"/>
      <c r="I44" s="104">
        <f>IF(H44=$R$2,'SS-SMI'!$H$22,IF(H44=$S$2,'SS-SMI'!$I$22,IF(H44=$T$2,'SS-SMI'!$J$22,0)))</f>
        <v>0</v>
      </c>
      <c r="J44" s="104">
        <f t="shared" si="2"/>
        <v>0</v>
      </c>
      <c r="K44" s="104">
        <f t="shared" si="1"/>
        <v>0</v>
      </c>
      <c r="L44" s="105"/>
      <c r="M44" s="105"/>
      <c r="N44" s="105"/>
      <c r="O44" s="104">
        <f t="shared" si="3"/>
        <v>0</v>
      </c>
      <c r="P44" s="104">
        <f t="shared" si="11"/>
        <v>0</v>
      </c>
      <c r="Q44" s="104">
        <f t="shared" si="4"/>
        <v>0</v>
      </c>
      <c r="R44" s="106">
        <f t="shared" si="5"/>
        <v>0</v>
      </c>
      <c r="S44" s="107">
        <v>0</v>
      </c>
      <c r="T44" s="107">
        <v>0</v>
      </c>
      <c r="U44" s="107"/>
      <c r="V44" s="108">
        <f t="shared" si="6"/>
        <v>0</v>
      </c>
      <c r="W44" s="237">
        <f t="shared" si="7"/>
        <v>0</v>
      </c>
      <c r="X44" s="105"/>
      <c r="Y44" s="109">
        <f t="shared" si="8"/>
        <v>0</v>
      </c>
      <c r="Z44" s="110"/>
      <c r="AA44" s="111"/>
      <c r="AB44" s="287"/>
      <c r="AC44" s="111"/>
      <c r="AD44" s="112">
        <f t="shared" si="9"/>
        <v>0</v>
      </c>
    </row>
    <row r="45" spans="1:30" ht="20.100000000000001" customHeight="1">
      <c r="A45" s="100">
        <f t="shared" si="10"/>
        <v>31</v>
      </c>
      <c r="B45" s="101" t="str">
        <f>IF(RESUMEN!B39="","",RESUMEN!B39)</f>
        <v/>
      </c>
      <c r="C45" s="102" t="str">
        <f>IF(RESUMEN!C39="","",RESUMEN!C39)</f>
        <v/>
      </c>
      <c r="D45" s="101" t="str">
        <f>IF(RESUMEN!D39="","",RESUMEN!D39)</f>
        <v/>
      </c>
      <c r="E45" s="103"/>
      <c r="F45" s="247">
        <f t="shared" si="0"/>
        <v>0</v>
      </c>
      <c r="G45" s="103"/>
      <c r="H45" s="103"/>
      <c r="I45" s="104">
        <f>IF(H45=$R$2,'SS-SMI'!$H$22,IF(H45=$S$2,'SS-SMI'!$I$22,IF(H45=$T$2,'SS-SMI'!$J$22,0)))</f>
        <v>0</v>
      </c>
      <c r="J45" s="104">
        <f t="shared" si="2"/>
        <v>0</v>
      </c>
      <c r="K45" s="104">
        <f t="shared" si="1"/>
        <v>0</v>
      </c>
      <c r="L45" s="105"/>
      <c r="M45" s="105"/>
      <c r="N45" s="105"/>
      <c r="O45" s="104">
        <f t="shared" si="3"/>
        <v>0</v>
      </c>
      <c r="P45" s="104">
        <f t="shared" si="11"/>
        <v>0</v>
      </c>
      <c r="Q45" s="104">
        <f t="shared" si="4"/>
        <v>0</v>
      </c>
      <c r="R45" s="106">
        <f t="shared" si="5"/>
        <v>0</v>
      </c>
      <c r="S45" s="107">
        <v>0</v>
      </c>
      <c r="T45" s="107">
        <v>0</v>
      </c>
      <c r="U45" s="107"/>
      <c r="V45" s="108">
        <f t="shared" si="6"/>
        <v>0</v>
      </c>
      <c r="W45" s="237">
        <f t="shared" si="7"/>
        <v>0</v>
      </c>
      <c r="X45" s="105"/>
      <c r="Y45" s="109">
        <f t="shared" si="8"/>
        <v>0</v>
      </c>
      <c r="Z45" s="110"/>
      <c r="AA45" s="111"/>
      <c r="AB45" s="287"/>
      <c r="AC45" s="111"/>
      <c r="AD45" s="112">
        <f t="shared" si="9"/>
        <v>0</v>
      </c>
    </row>
    <row r="46" spans="1:30" ht="20.100000000000001" customHeight="1">
      <c r="A46" s="100">
        <f t="shared" si="10"/>
        <v>32</v>
      </c>
      <c r="B46" s="101" t="str">
        <f>IF(RESUMEN!B40="","",RESUMEN!B40)</f>
        <v/>
      </c>
      <c r="C46" s="102" t="str">
        <f>IF(RESUMEN!C40="","",RESUMEN!C40)</f>
        <v/>
      </c>
      <c r="D46" s="101" t="str">
        <f>IF(RESUMEN!D40="","",RESUMEN!D40)</f>
        <v/>
      </c>
      <c r="E46" s="103"/>
      <c r="F46" s="247">
        <f t="shared" si="0"/>
        <v>0</v>
      </c>
      <c r="G46" s="103"/>
      <c r="H46" s="103"/>
      <c r="I46" s="104">
        <f>IF(H46=$R$2,'SS-SMI'!$H$22,IF(H46=$S$2,'SS-SMI'!$I$22,IF(H46=$T$2,'SS-SMI'!$J$22,0)))</f>
        <v>0</v>
      </c>
      <c r="J46" s="104">
        <f t="shared" si="2"/>
        <v>0</v>
      </c>
      <c r="K46" s="104">
        <f t="shared" si="1"/>
        <v>0</v>
      </c>
      <c r="L46" s="105"/>
      <c r="M46" s="105"/>
      <c r="N46" s="105"/>
      <c r="O46" s="104">
        <f t="shared" si="3"/>
        <v>0</v>
      </c>
      <c r="P46" s="104">
        <f t="shared" si="11"/>
        <v>0</v>
      </c>
      <c r="Q46" s="104">
        <f t="shared" si="4"/>
        <v>0</v>
      </c>
      <c r="R46" s="106">
        <f t="shared" si="5"/>
        <v>0</v>
      </c>
      <c r="S46" s="107">
        <v>0</v>
      </c>
      <c r="T46" s="107">
        <v>0</v>
      </c>
      <c r="U46" s="107"/>
      <c r="V46" s="108">
        <f t="shared" si="6"/>
        <v>0</v>
      </c>
      <c r="W46" s="237">
        <f t="shared" si="7"/>
        <v>0</v>
      </c>
      <c r="X46" s="105"/>
      <c r="Y46" s="109">
        <f t="shared" si="8"/>
        <v>0</v>
      </c>
      <c r="Z46" s="110"/>
      <c r="AA46" s="111"/>
      <c r="AB46" s="287"/>
      <c r="AC46" s="111"/>
      <c r="AD46" s="112">
        <f t="shared" si="9"/>
        <v>0</v>
      </c>
    </row>
    <row r="47" spans="1:30" ht="20.100000000000001" customHeight="1">
      <c r="A47" s="100">
        <f t="shared" si="10"/>
        <v>33</v>
      </c>
      <c r="B47" s="101" t="str">
        <f>IF(RESUMEN!B41="","",RESUMEN!B41)</f>
        <v/>
      </c>
      <c r="C47" s="102" t="str">
        <f>IF(RESUMEN!C41="","",RESUMEN!C41)</f>
        <v/>
      </c>
      <c r="D47" s="101" t="str">
        <f>IF(RESUMEN!D41="","",RESUMEN!D41)</f>
        <v/>
      </c>
      <c r="E47" s="103"/>
      <c r="F47" s="247">
        <f t="shared" si="0"/>
        <v>0</v>
      </c>
      <c r="G47" s="103"/>
      <c r="H47" s="103"/>
      <c r="I47" s="104">
        <f>IF(H47=$R$2,'SS-SMI'!$H$22,IF(H47=$S$2,'SS-SMI'!$I$22,IF(H47=$T$2,'SS-SMI'!$J$22,0)))</f>
        <v>0</v>
      </c>
      <c r="J47" s="104">
        <f t="shared" si="2"/>
        <v>0</v>
      </c>
      <c r="K47" s="104">
        <f t="shared" si="1"/>
        <v>0</v>
      </c>
      <c r="L47" s="105"/>
      <c r="M47" s="105"/>
      <c r="N47" s="105"/>
      <c r="O47" s="104">
        <f t="shared" ref="O47:O63" si="12">SUM(L47)</f>
        <v>0</v>
      </c>
      <c r="P47" s="104">
        <f t="shared" si="11"/>
        <v>0</v>
      </c>
      <c r="Q47" s="104">
        <f t="shared" si="4"/>
        <v>0</v>
      </c>
      <c r="R47" s="106">
        <f t="shared" si="5"/>
        <v>0</v>
      </c>
      <c r="S47" s="107">
        <v>0</v>
      </c>
      <c r="T47" s="107">
        <v>0</v>
      </c>
      <c r="U47" s="107"/>
      <c r="V47" s="108">
        <f t="shared" si="6"/>
        <v>0</v>
      </c>
      <c r="W47" s="237">
        <f t="shared" si="7"/>
        <v>0</v>
      </c>
      <c r="X47" s="105"/>
      <c r="Y47" s="109">
        <f t="shared" si="8"/>
        <v>0</v>
      </c>
      <c r="Z47" s="110"/>
      <c r="AA47" s="111"/>
      <c r="AB47" s="287"/>
      <c r="AC47" s="111"/>
      <c r="AD47" s="112">
        <f t="shared" si="9"/>
        <v>0</v>
      </c>
    </row>
    <row r="48" spans="1:30" ht="20.100000000000001" customHeight="1">
      <c r="A48" s="100">
        <f t="shared" si="10"/>
        <v>34</v>
      </c>
      <c r="B48" s="101" t="str">
        <f>IF(RESUMEN!B42="","",RESUMEN!B42)</f>
        <v/>
      </c>
      <c r="C48" s="102" t="str">
        <f>IF(RESUMEN!C42="","",RESUMEN!C42)</f>
        <v/>
      </c>
      <c r="D48" s="101" t="str">
        <f>IF(RESUMEN!D42="","",RESUMEN!D42)</f>
        <v/>
      </c>
      <c r="E48" s="103"/>
      <c r="F48" s="247">
        <f t="shared" si="0"/>
        <v>0</v>
      </c>
      <c r="G48" s="103"/>
      <c r="H48" s="103"/>
      <c r="I48" s="104">
        <f>IF(H48=$R$2,'SS-SMI'!$H$22,IF(H48=$S$2,'SS-SMI'!$I$22,IF(H48=$T$2,'SS-SMI'!$J$22,0)))</f>
        <v>0</v>
      </c>
      <c r="J48" s="104">
        <f t="shared" si="2"/>
        <v>0</v>
      </c>
      <c r="K48" s="104">
        <f t="shared" si="1"/>
        <v>0</v>
      </c>
      <c r="L48" s="105"/>
      <c r="M48" s="105"/>
      <c r="N48" s="105"/>
      <c r="O48" s="104">
        <f t="shared" si="12"/>
        <v>0</v>
      </c>
      <c r="P48" s="104">
        <f t="shared" si="11"/>
        <v>0</v>
      </c>
      <c r="Q48" s="104">
        <f t="shared" si="4"/>
        <v>0</v>
      </c>
      <c r="R48" s="106">
        <f t="shared" si="5"/>
        <v>0</v>
      </c>
      <c r="S48" s="107">
        <v>0</v>
      </c>
      <c r="T48" s="107">
        <v>0</v>
      </c>
      <c r="U48" s="107"/>
      <c r="V48" s="108">
        <f t="shared" si="6"/>
        <v>0</v>
      </c>
      <c r="W48" s="237">
        <f t="shared" si="7"/>
        <v>0</v>
      </c>
      <c r="X48" s="105"/>
      <c r="Y48" s="109">
        <f t="shared" si="8"/>
        <v>0</v>
      </c>
      <c r="Z48" s="110"/>
      <c r="AA48" s="111"/>
      <c r="AB48" s="287"/>
      <c r="AC48" s="111"/>
      <c r="AD48" s="112">
        <f t="shared" si="9"/>
        <v>0</v>
      </c>
    </row>
    <row r="49" spans="1:30" ht="20.100000000000001" customHeight="1">
      <c r="A49" s="100">
        <f t="shared" si="10"/>
        <v>35</v>
      </c>
      <c r="B49" s="101" t="str">
        <f>IF(RESUMEN!B43="","",RESUMEN!B43)</f>
        <v/>
      </c>
      <c r="C49" s="102" t="str">
        <f>IF(RESUMEN!C43="","",RESUMEN!C43)</f>
        <v/>
      </c>
      <c r="D49" s="101" t="str">
        <f>IF(RESUMEN!D43="","",RESUMEN!D43)</f>
        <v/>
      </c>
      <c r="E49" s="103"/>
      <c r="F49" s="247">
        <f t="shared" si="0"/>
        <v>0</v>
      </c>
      <c r="G49" s="103"/>
      <c r="H49" s="103"/>
      <c r="I49" s="104">
        <f>IF(H49=$R$2,'SS-SMI'!$H$22,IF(H49=$S$2,'SS-SMI'!$I$22,IF(H49=$T$2,'SS-SMI'!$J$22,0)))</f>
        <v>0</v>
      </c>
      <c r="J49" s="104">
        <f t="shared" si="2"/>
        <v>0</v>
      </c>
      <c r="K49" s="104">
        <f t="shared" si="1"/>
        <v>0</v>
      </c>
      <c r="L49" s="105"/>
      <c r="M49" s="105"/>
      <c r="N49" s="105"/>
      <c r="O49" s="104">
        <f t="shared" si="12"/>
        <v>0</v>
      </c>
      <c r="P49" s="104">
        <f t="shared" si="11"/>
        <v>0</v>
      </c>
      <c r="Q49" s="104">
        <f t="shared" si="4"/>
        <v>0</v>
      </c>
      <c r="R49" s="106">
        <f t="shared" si="5"/>
        <v>0</v>
      </c>
      <c r="S49" s="107">
        <v>0</v>
      </c>
      <c r="T49" s="107">
        <v>0</v>
      </c>
      <c r="U49" s="107"/>
      <c r="V49" s="108">
        <f t="shared" si="6"/>
        <v>0</v>
      </c>
      <c r="W49" s="237">
        <f t="shared" si="7"/>
        <v>0</v>
      </c>
      <c r="X49" s="105"/>
      <c r="Y49" s="109">
        <f t="shared" si="8"/>
        <v>0</v>
      </c>
      <c r="Z49" s="110"/>
      <c r="AA49" s="111"/>
      <c r="AB49" s="287"/>
      <c r="AC49" s="111"/>
      <c r="AD49" s="112">
        <f t="shared" si="9"/>
        <v>0</v>
      </c>
    </row>
    <row r="50" spans="1:30" ht="20.100000000000001" customHeight="1">
      <c r="A50" s="100">
        <f t="shared" si="10"/>
        <v>36</v>
      </c>
      <c r="B50" s="101" t="str">
        <f>IF(RESUMEN!B44="","",RESUMEN!B44)</f>
        <v/>
      </c>
      <c r="C50" s="102" t="str">
        <f>IF(RESUMEN!C44="","",RESUMEN!C44)</f>
        <v/>
      </c>
      <c r="D50" s="101" t="str">
        <f>IF(RESUMEN!D44="","",RESUMEN!D44)</f>
        <v/>
      </c>
      <c r="E50" s="103"/>
      <c r="F50" s="247">
        <f t="shared" si="0"/>
        <v>0</v>
      </c>
      <c r="G50" s="103"/>
      <c r="H50" s="103"/>
      <c r="I50" s="104">
        <f>IF(H50=$R$2,'SS-SMI'!$H$22,IF(H50=$S$2,'SS-SMI'!$I$22,IF(H50=$T$2,'SS-SMI'!$J$22,0)))</f>
        <v>0</v>
      </c>
      <c r="J50" s="104">
        <f t="shared" si="2"/>
        <v>0</v>
      </c>
      <c r="K50" s="104">
        <f t="shared" si="1"/>
        <v>0</v>
      </c>
      <c r="L50" s="105"/>
      <c r="M50" s="105"/>
      <c r="N50" s="105"/>
      <c r="O50" s="104">
        <f t="shared" si="12"/>
        <v>0</v>
      </c>
      <c r="P50" s="104">
        <f t="shared" si="11"/>
        <v>0</v>
      </c>
      <c r="Q50" s="104">
        <f t="shared" si="4"/>
        <v>0</v>
      </c>
      <c r="R50" s="106">
        <f t="shared" si="5"/>
        <v>0</v>
      </c>
      <c r="S50" s="107">
        <v>0</v>
      </c>
      <c r="T50" s="107">
        <v>0</v>
      </c>
      <c r="U50" s="107"/>
      <c r="V50" s="108">
        <f t="shared" si="6"/>
        <v>0</v>
      </c>
      <c r="W50" s="237">
        <f t="shared" si="7"/>
        <v>0</v>
      </c>
      <c r="X50" s="105"/>
      <c r="Y50" s="109">
        <f t="shared" si="8"/>
        <v>0</v>
      </c>
      <c r="Z50" s="110"/>
      <c r="AA50" s="111"/>
      <c r="AB50" s="287"/>
      <c r="AC50" s="111"/>
      <c r="AD50" s="112">
        <f t="shared" si="9"/>
        <v>0</v>
      </c>
    </row>
    <row r="51" spans="1:30" ht="20.100000000000001" customHeight="1">
      <c r="A51" s="100">
        <f t="shared" si="10"/>
        <v>37</v>
      </c>
      <c r="B51" s="101" t="str">
        <f>IF(RESUMEN!B45="","",RESUMEN!B45)</f>
        <v/>
      </c>
      <c r="C51" s="102" t="str">
        <f>IF(RESUMEN!C45="","",RESUMEN!C45)</f>
        <v/>
      </c>
      <c r="D51" s="101" t="str">
        <f>IF(RESUMEN!D45="","",RESUMEN!D45)</f>
        <v/>
      </c>
      <c r="E51" s="103"/>
      <c r="F51" s="247">
        <f t="shared" si="0"/>
        <v>0</v>
      </c>
      <c r="G51" s="103"/>
      <c r="H51" s="103"/>
      <c r="I51" s="104">
        <f>IF(H51=$R$2,'SS-SMI'!$H$22,IF(H51=$S$2,'SS-SMI'!$I$22,IF(H51=$T$2,'SS-SMI'!$J$22,0)))</f>
        <v>0</v>
      </c>
      <c r="J51" s="104">
        <f t="shared" si="2"/>
        <v>0</v>
      </c>
      <c r="K51" s="104">
        <f t="shared" si="1"/>
        <v>0</v>
      </c>
      <c r="L51" s="105"/>
      <c r="M51" s="105"/>
      <c r="N51" s="105"/>
      <c r="O51" s="104">
        <f t="shared" si="12"/>
        <v>0</v>
      </c>
      <c r="P51" s="104">
        <f t="shared" si="11"/>
        <v>0</v>
      </c>
      <c r="Q51" s="104">
        <f t="shared" si="4"/>
        <v>0</v>
      </c>
      <c r="R51" s="106">
        <f t="shared" si="5"/>
        <v>0</v>
      </c>
      <c r="S51" s="107">
        <v>0</v>
      </c>
      <c r="T51" s="107">
        <v>0</v>
      </c>
      <c r="U51" s="107"/>
      <c r="V51" s="108">
        <f t="shared" si="6"/>
        <v>0</v>
      </c>
      <c r="W51" s="237">
        <f t="shared" si="7"/>
        <v>0</v>
      </c>
      <c r="X51" s="105"/>
      <c r="Y51" s="109">
        <f t="shared" si="8"/>
        <v>0</v>
      </c>
      <c r="Z51" s="110"/>
      <c r="AA51" s="111"/>
      <c r="AB51" s="287"/>
      <c r="AC51" s="111"/>
      <c r="AD51" s="112">
        <f t="shared" si="9"/>
        <v>0</v>
      </c>
    </row>
    <row r="52" spans="1:30" ht="20.100000000000001" customHeight="1">
      <c r="A52" s="100">
        <f t="shared" si="10"/>
        <v>38</v>
      </c>
      <c r="B52" s="101" t="str">
        <f>IF(RESUMEN!B46="","",RESUMEN!B46)</f>
        <v/>
      </c>
      <c r="C52" s="102" t="str">
        <f>IF(RESUMEN!C46="","",RESUMEN!C46)</f>
        <v/>
      </c>
      <c r="D52" s="101" t="str">
        <f>IF(RESUMEN!D46="","",RESUMEN!D46)</f>
        <v/>
      </c>
      <c r="E52" s="103"/>
      <c r="F52" s="247">
        <f t="shared" si="0"/>
        <v>0</v>
      </c>
      <c r="G52" s="103"/>
      <c r="H52" s="103"/>
      <c r="I52" s="104">
        <f>IF(H52=$R$2,'SS-SMI'!$H$22,IF(H52=$S$2,'SS-SMI'!$I$22,IF(H52=$T$2,'SS-SMI'!$J$22,0)))</f>
        <v>0</v>
      </c>
      <c r="J52" s="104">
        <f t="shared" si="2"/>
        <v>0</v>
      </c>
      <c r="K52" s="104">
        <f t="shared" si="1"/>
        <v>0</v>
      </c>
      <c r="L52" s="105"/>
      <c r="M52" s="105"/>
      <c r="N52" s="105"/>
      <c r="O52" s="104">
        <f t="shared" si="12"/>
        <v>0</v>
      </c>
      <c r="P52" s="104">
        <f t="shared" si="11"/>
        <v>0</v>
      </c>
      <c r="Q52" s="104">
        <f t="shared" si="4"/>
        <v>0</v>
      </c>
      <c r="R52" s="106">
        <f t="shared" si="5"/>
        <v>0</v>
      </c>
      <c r="S52" s="107">
        <v>0</v>
      </c>
      <c r="T52" s="107">
        <v>0</v>
      </c>
      <c r="U52" s="107"/>
      <c r="V52" s="108">
        <f t="shared" si="6"/>
        <v>0</v>
      </c>
      <c r="W52" s="237">
        <f t="shared" si="7"/>
        <v>0</v>
      </c>
      <c r="X52" s="105"/>
      <c r="Y52" s="109">
        <f t="shared" si="8"/>
        <v>0</v>
      </c>
      <c r="Z52" s="110"/>
      <c r="AA52" s="111"/>
      <c r="AB52" s="287"/>
      <c r="AC52" s="111"/>
      <c r="AD52" s="112">
        <f t="shared" si="9"/>
        <v>0</v>
      </c>
    </row>
    <row r="53" spans="1:30" ht="20.100000000000001" customHeight="1">
      <c r="A53" s="100">
        <f t="shared" si="10"/>
        <v>39</v>
      </c>
      <c r="B53" s="101" t="str">
        <f>IF(RESUMEN!B47="","",RESUMEN!B47)</f>
        <v/>
      </c>
      <c r="C53" s="102" t="str">
        <f>IF(RESUMEN!C47="","",RESUMEN!C47)</f>
        <v/>
      </c>
      <c r="D53" s="101" t="str">
        <f>IF(RESUMEN!D47="","",RESUMEN!D47)</f>
        <v/>
      </c>
      <c r="E53" s="103"/>
      <c r="F53" s="247">
        <f t="shared" si="0"/>
        <v>0</v>
      </c>
      <c r="G53" s="103"/>
      <c r="H53" s="103"/>
      <c r="I53" s="104">
        <f>IF(H53=$R$2,'SS-SMI'!$H$22,IF(H53=$S$2,'SS-SMI'!$I$22,IF(H53=$T$2,'SS-SMI'!$J$22,0)))</f>
        <v>0</v>
      </c>
      <c r="J53" s="104">
        <f t="shared" si="2"/>
        <v>0</v>
      </c>
      <c r="K53" s="104">
        <f t="shared" si="1"/>
        <v>0</v>
      </c>
      <c r="L53" s="105"/>
      <c r="M53" s="105"/>
      <c r="N53" s="105"/>
      <c r="O53" s="104">
        <f t="shared" si="12"/>
        <v>0</v>
      </c>
      <c r="P53" s="104">
        <f t="shared" si="11"/>
        <v>0</v>
      </c>
      <c r="Q53" s="104">
        <f t="shared" si="4"/>
        <v>0</v>
      </c>
      <c r="R53" s="106">
        <f t="shared" si="5"/>
        <v>0</v>
      </c>
      <c r="S53" s="107">
        <v>0</v>
      </c>
      <c r="T53" s="107">
        <v>0</v>
      </c>
      <c r="U53" s="107"/>
      <c r="V53" s="108">
        <f t="shared" si="6"/>
        <v>0</v>
      </c>
      <c r="W53" s="237">
        <f t="shared" si="7"/>
        <v>0</v>
      </c>
      <c r="X53" s="105"/>
      <c r="Y53" s="109">
        <f t="shared" si="8"/>
        <v>0</v>
      </c>
      <c r="Z53" s="110"/>
      <c r="AA53" s="111"/>
      <c r="AB53" s="287"/>
      <c r="AC53" s="111"/>
      <c r="AD53" s="112">
        <f t="shared" si="9"/>
        <v>0</v>
      </c>
    </row>
    <row r="54" spans="1:30" ht="20.100000000000001" customHeight="1">
      <c r="A54" s="100">
        <f t="shared" si="10"/>
        <v>40</v>
      </c>
      <c r="B54" s="101" t="str">
        <f>IF(RESUMEN!B48="","",RESUMEN!B48)</f>
        <v/>
      </c>
      <c r="C54" s="102" t="str">
        <f>IF(RESUMEN!C48="","",RESUMEN!C48)</f>
        <v/>
      </c>
      <c r="D54" s="101" t="str">
        <f>IF(RESUMEN!D48="","",RESUMEN!D48)</f>
        <v/>
      </c>
      <c r="E54" s="103"/>
      <c r="F54" s="247">
        <f t="shared" si="0"/>
        <v>0</v>
      </c>
      <c r="G54" s="103"/>
      <c r="H54" s="103"/>
      <c r="I54" s="104">
        <f>IF(H54=$R$2,'SS-SMI'!$H$22,IF(H54=$S$2,'SS-SMI'!$I$22,IF(H54=$T$2,'SS-SMI'!$J$22,0)))</f>
        <v>0</v>
      </c>
      <c r="J54" s="104">
        <f t="shared" si="2"/>
        <v>0</v>
      </c>
      <c r="K54" s="104">
        <f t="shared" si="1"/>
        <v>0</v>
      </c>
      <c r="L54" s="105"/>
      <c r="M54" s="105"/>
      <c r="N54" s="105"/>
      <c r="O54" s="104">
        <f t="shared" si="12"/>
        <v>0</v>
      </c>
      <c r="P54" s="104">
        <f t="shared" si="11"/>
        <v>0</v>
      </c>
      <c r="Q54" s="104">
        <f t="shared" si="4"/>
        <v>0</v>
      </c>
      <c r="R54" s="106">
        <f t="shared" si="5"/>
        <v>0</v>
      </c>
      <c r="S54" s="107">
        <v>0</v>
      </c>
      <c r="T54" s="107">
        <v>0</v>
      </c>
      <c r="U54" s="107"/>
      <c r="V54" s="108">
        <f t="shared" si="6"/>
        <v>0</v>
      </c>
      <c r="W54" s="237">
        <f t="shared" si="7"/>
        <v>0</v>
      </c>
      <c r="X54" s="105"/>
      <c r="Y54" s="109">
        <f t="shared" si="8"/>
        <v>0</v>
      </c>
      <c r="Z54" s="110"/>
      <c r="AA54" s="111"/>
      <c r="AB54" s="287"/>
      <c r="AC54" s="111"/>
      <c r="AD54" s="112">
        <f t="shared" si="9"/>
        <v>0</v>
      </c>
    </row>
    <row r="55" spans="1:30" ht="20.100000000000001" customHeight="1">
      <c r="A55" s="100">
        <f t="shared" si="10"/>
        <v>41</v>
      </c>
      <c r="B55" s="101" t="str">
        <f>IF(RESUMEN!B49="","",RESUMEN!B49)</f>
        <v/>
      </c>
      <c r="C55" s="102" t="str">
        <f>IF(RESUMEN!C49="","",RESUMEN!C49)</f>
        <v/>
      </c>
      <c r="D55" s="101" t="str">
        <f>IF(RESUMEN!D49="","",RESUMEN!D49)</f>
        <v/>
      </c>
      <c r="E55" s="103"/>
      <c r="F55" s="247">
        <f t="shared" si="0"/>
        <v>0</v>
      </c>
      <c r="G55" s="103"/>
      <c r="H55" s="103"/>
      <c r="I55" s="104">
        <f>IF(H55=$R$2,'SS-SMI'!$H$22,IF(H55=$S$2,'SS-SMI'!$I$22,IF(H55=$T$2,'SS-SMI'!$J$22,0)))</f>
        <v>0</v>
      </c>
      <c r="J55" s="104">
        <f t="shared" si="2"/>
        <v>0</v>
      </c>
      <c r="K55" s="104">
        <f t="shared" si="1"/>
        <v>0</v>
      </c>
      <c r="L55" s="105"/>
      <c r="M55" s="105"/>
      <c r="N55" s="105"/>
      <c r="O55" s="104">
        <f t="shared" si="12"/>
        <v>0</v>
      </c>
      <c r="P55" s="104">
        <f t="shared" si="11"/>
        <v>0</v>
      </c>
      <c r="Q55" s="104">
        <f t="shared" si="4"/>
        <v>0</v>
      </c>
      <c r="R55" s="106">
        <f t="shared" si="5"/>
        <v>0</v>
      </c>
      <c r="S55" s="107">
        <v>0</v>
      </c>
      <c r="T55" s="107">
        <v>0</v>
      </c>
      <c r="U55" s="107"/>
      <c r="V55" s="108">
        <f t="shared" si="6"/>
        <v>0</v>
      </c>
      <c r="W55" s="237">
        <f t="shared" si="7"/>
        <v>0</v>
      </c>
      <c r="X55" s="105"/>
      <c r="Y55" s="109">
        <f t="shared" si="8"/>
        <v>0</v>
      </c>
      <c r="Z55" s="110"/>
      <c r="AA55" s="111"/>
      <c r="AB55" s="287"/>
      <c r="AC55" s="111"/>
      <c r="AD55" s="112">
        <f t="shared" si="9"/>
        <v>0</v>
      </c>
    </row>
    <row r="56" spans="1:30" ht="20.100000000000001" customHeight="1">
      <c r="A56" s="100">
        <f t="shared" si="10"/>
        <v>42</v>
      </c>
      <c r="B56" s="101" t="str">
        <f>IF(RESUMEN!B50="","",RESUMEN!B50)</f>
        <v/>
      </c>
      <c r="C56" s="102" t="str">
        <f>IF(RESUMEN!C50="","",RESUMEN!C50)</f>
        <v/>
      </c>
      <c r="D56" s="101" t="str">
        <f>IF(RESUMEN!D50="","",RESUMEN!D50)</f>
        <v/>
      </c>
      <c r="E56" s="103"/>
      <c r="F56" s="247">
        <f t="shared" si="0"/>
        <v>0</v>
      </c>
      <c r="G56" s="103"/>
      <c r="H56" s="103"/>
      <c r="I56" s="104">
        <f>IF(H56=$R$2,'SS-SMI'!$H$22,IF(H56=$S$2,'SS-SMI'!$I$22,IF(H56=$T$2,'SS-SMI'!$J$22,0)))</f>
        <v>0</v>
      </c>
      <c r="J56" s="104">
        <f t="shared" si="2"/>
        <v>0</v>
      </c>
      <c r="K56" s="104">
        <f t="shared" si="1"/>
        <v>0</v>
      </c>
      <c r="L56" s="105"/>
      <c r="M56" s="105"/>
      <c r="N56" s="105"/>
      <c r="O56" s="104">
        <f t="shared" si="12"/>
        <v>0</v>
      </c>
      <c r="P56" s="104">
        <f t="shared" si="11"/>
        <v>0</v>
      </c>
      <c r="Q56" s="104">
        <f t="shared" si="4"/>
        <v>0</v>
      </c>
      <c r="R56" s="106">
        <f t="shared" si="5"/>
        <v>0</v>
      </c>
      <c r="S56" s="107">
        <v>0</v>
      </c>
      <c r="T56" s="107">
        <v>0</v>
      </c>
      <c r="U56" s="107"/>
      <c r="V56" s="108">
        <f t="shared" si="6"/>
        <v>0</v>
      </c>
      <c r="W56" s="237">
        <f t="shared" si="7"/>
        <v>0</v>
      </c>
      <c r="X56" s="105"/>
      <c r="Y56" s="109">
        <f t="shared" si="8"/>
        <v>0</v>
      </c>
      <c r="Z56" s="110"/>
      <c r="AA56" s="111"/>
      <c r="AB56" s="287"/>
      <c r="AC56" s="111"/>
      <c r="AD56" s="112">
        <f t="shared" si="9"/>
        <v>0</v>
      </c>
    </row>
    <row r="57" spans="1:30" ht="20.100000000000001" customHeight="1">
      <c r="A57" s="100">
        <f t="shared" si="10"/>
        <v>43</v>
      </c>
      <c r="B57" s="101" t="str">
        <f>IF(RESUMEN!B51="","",RESUMEN!B51)</f>
        <v/>
      </c>
      <c r="C57" s="102" t="str">
        <f>IF(RESUMEN!C51="","",RESUMEN!C51)</f>
        <v/>
      </c>
      <c r="D57" s="101" t="str">
        <f>IF(RESUMEN!D51="","",RESUMEN!D51)</f>
        <v/>
      </c>
      <c r="E57" s="103"/>
      <c r="F57" s="247">
        <f t="shared" si="0"/>
        <v>0</v>
      </c>
      <c r="G57" s="103"/>
      <c r="H57" s="103"/>
      <c r="I57" s="104">
        <f>IF(H57=$R$2,'SS-SMI'!$H$22,IF(H57=$S$2,'SS-SMI'!$I$22,IF(H57=$T$2,'SS-SMI'!$J$22,0)))</f>
        <v>0</v>
      </c>
      <c r="J57" s="104">
        <f t="shared" si="2"/>
        <v>0</v>
      </c>
      <c r="K57" s="104">
        <f t="shared" si="1"/>
        <v>0</v>
      </c>
      <c r="L57" s="105"/>
      <c r="M57" s="105"/>
      <c r="N57" s="105"/>
      <c r="O57" s="104">
        <f t="shared" si="12"/>
        <v>0</v>
      </c>
      <c r="P57" s="104">
        <f t="shared" si="11"/>
        <v>0</v>
      </c>
      <c r="Q57" s="104">
        <f t="shared" si="4"/>
        <v>0</v>
      </c>
      <c r="R57" s="106">
        <f t="shared" si="5"/>
        <v>0</v>
      </c>
      <c r="S57" s="107">
        <v>0</v>
      </c>
      <c r="T57" s="107">
        <v>0</v>
      </c>
      <c r="U57" s="107"/>
      <c r="V57" s="108">
        <f t="shared" si="6"/>
        <v>0</v>
      </c>
      <c r="W57" s="237">
        <f t="shared" si="7"/>
        <v>0</v>
      </c>
      <c r="X57" s="105"/>
      <c r="Y57" s="109">
        <f t="shared" si="8"/>
        <v>0</v>
      </c>
      <c r="Z57" s="110"/>
      <c r="AA57" s="111"/>
      <c r="AB57" s="287"/>
      <c r="AC57" s="111"/>
      <c r="AD57" s="112">
        <f t="shared" si="9"/>
        <v>0</v>
      </c>
    </row>
    <row r="58" spans="1:30" ht="20.100000000000001" customHeight="1">
      <c r="A58" s="100">
        <f t="shared" si="10"/>
        <v>44</v>
      </c>
      <c r="B58" s="101" t="str">
        <f>IF(RESUMEN!B52="","",RESUMEN!B52)</f>
        <v/>
      </c>
      <c r="C58" s="102" t="str">
        <f>IF(RESUMEN!C52="","",RESUMEN!C52)</f>
        <v/>
      </c>
      <c r="D58" s="101" t="str">
        <f>IF(RESUMEN!D52="","",RESUMEN!D52)</f>
        <v/>
      </c>
      <c r="E58" s="103"/>
      <c r="F58" s="247">
        <f t="shared" si="0"/>
        <v>0</v>
      </c>
      <c r="G58" s="103"/>
      <c r="H58" s="103"/>
      <c r="I58" s="104">
        <f>IF(H58=$R$2,'SS-SMI'!$H$22,IF(H58=$S$2,'SS-SMI'!$I$22,IF(H58=$T$2,'SS-SMI'!$J$22,0)))</f>
        <v>0</v>
      </c>
      <c r="J58" s="104">
        <f t="shared" si="2"/>
        <v>0</v>
      </c>
      <c r="K58" s="104">
        <f t="shared" si="1"/>
        <v>0</v>
      </c>
      <c r="L58" s="105"/>
      <c r="M58" s="105"/>
      <c r="N58" s="105"/>
      <c r="O58" s="104">
        <f t="shared" si="12"/>
        <v>0</v>
      </c>
      <c r="P58" s="104">
        <f t="shared" si="11"/>
        <v>0</v>
      </c>
      <c r="Q58" s="104">
        <f t="shared" si="4"/>
        <v>0</v>
      </c>
      <c r="R58" s="106">
        <f t="shared" si="5"/>
        <v>0</v>
      </c>
      <c r="S58" s="107">
        <v>0</v>
      </c>
      <c r="T58" s="107">
        <v>0</v>
      </c>
      <c r="U58" s="107"/>
      <c r="V58" s="108">
        <f t="shared" si="6"/>
        <v>0</v>
      </c>
      <c r="W58" s="237">
        <f t="shared" si="7"/>
        <v>0</v>
      </c>
      <c r="X58" s="105"/>
      <c r="Y58" s="109">
        <f t="shared" si="8"/>
        <v>0</v>
      </c>
      <c r="Z58" s="110"/>
      <c r="AA58" s="111"/>
      <c r="AB58" s="287"/>
      <c r="AC58" s="111"/>
      <c r="AD58" s="112">
        <f t="shared" si="9"/>
        <v>0</v>
      </c>
    </row>
    <row r="59" spans="1:30" ht="20.100000000000001" customHeight="1">
      <c r="A59" s="100">
        <f t="shared" si="10"/>
        <v>45</v>
      </c>
      <c r="B59" s="101" t="str">
        <f>IF(RESUMEN!B53="","",RESUMEN!B53)</f>
        <v/>
      </c>
      <c r="C59" s="102" t="str">
        <f>IF(RESUMEN!C53="","",RESUMEN!C53)</f>
        <v/>
      </c>
      <c r="D59" s="101" t="str">
        <f>IF(RESUMEN!D53="","",RESUMEN!D53)</f>
        <v/>
      </c>
      <c r="E59" s="103"/>
      <c r="F59" s="247">
        <f t="shared" si="0"/>
        <v>0</v>
      </c>
      <c r="G59" s="103"/>
      <c r="H59" s="103"/>
      <c r="I59" s="104">
        <f>IF(H59=$R$2,'SS-SMI'!$H$22,IF(H59=$S$2,'SS-SMI'!$I$22,IF(H59=$T$2,'SS-SMI'!$J$22,0)))</f>
        <v>0</v>
      </c>
      <c r="J59" s="104">
        <f t="shared" si="2"/>
        <v>0</v>
      </c>
      <c r="K59" s="104">
        <f t="shared" si="1"/>
        <v>0</v>
      </c>
      <c r="L59" s="105"/>
      <c r="M59" s="105"/>
      <c r="N59" s="105"/>
      <c r="O59" s="104">
        <f t="shared" si="12"/>
        <v>0</v>
      </c>
      <c r="P59" s="104">
        <f t="shared" si="11"/>
        <v>0</v>
      </c>
      <c r="Q59" s="104">
        <f t="shared" si="4"/>
        <v>0</v>
      </c>
      <c r="R59" s="106">
        <f t="shared" si="5"/>
        <v>0</v>
      </c>
      <c r="S59" s="107">
        <v>0</v>
      </c>
      <c r="T59" s="107">
        <v>0</v>
      </c>
      <c r="U59" s="107"/>
      <c r="V59" s="108">
        <f t="shared" si="6"/>
        <v>0</v>
      </c>
      <c r="W59" s="237">
        <f t="shared" si="7"/>
        <v>0</v>
      </c>
      <c r="X59" s="105"/>
      <c r="Y59" s="109">
        <f t="shared" si="8"/>
        <v>0</v>
      </c>
      <c r="Z59" s="110"/>
      <c r="AA59" s="111"/>
      <c r="AB59" s="287"/>
      <c r="AC59" s="111"/>
      <c r="AD59" s="112">
        <f t="shared" si="9"/>
        <v>0</v>
      </c>
    </row>
    <row r="60" spans="1:30" ht="20.100000000000001" customHeight="1">
      <c r="A60" s="100">
        <f t="shared" si="10"/>
        <v>46</v>
      </c>
      <c r="B60" s="101" t="str">
        <f>IF(RESUMEN!B54="","",RESUMEN!B54)</f>
        <v/>
      </c>
      <c r="C60" s="102" t="str">
        <f>IF(RESUMEN!C54="","",RESUMEN!C54)</f>
        <v/>
      </c>
      <c r="D60" s="101" t="str">
        <f>IF(RESUMEN!D54="","",RESUMEN!D54)</f>
        <v/>
      </c>
      <c r="E60" s="103"/>
      <c r="F60" s="247">
        <f t="shared" si="0"/>
        <v>0</v>
      </c>
      <c r="G60" s="103"/>
      <c r="H60" s="103"/>
      <c r="I60" s="104">
        <f>IF(H60=$R$2,'SS-SMI'!$H$22,IF(H60=$S$2,'SS-SMI'!$I$22,IF(H60=$T$2,'SS-SMI'!$J$22,0)))</f>
        <v>0</v>
      </c>
      <c r="J60" s="104">
        <f t="shared" si="2"/>
        <v>0</v>
      </c>
      <c r="K60" s="104">
        <f t="shared" si="1"/>
        <v>0</v>
      </c>
      <c r="L60" s="105"/>
      <c r="M60" s="105"/>
      <c r="N60" s="105"/>
      <c r="O60" s="104">
        <f t="shared" si="12"/>
        <v>0</v>
      </c>
      <c r="P60" s="104">
        <f t="shared" si="11"/>
        <v>0</v>
      </c>
      <c r="Q60" s="104">
        <f t="shared" si="4"/>
        <v>0</v>
      </c>
      <c r="R60" s="106">
        <f t="shared" si="5"/>
        <v>0</v>
      </c>
      <c r="S60" s="107">
        <v>0</v>
      </c>
      <c r="T60" s="107">
        <v>0</v>
      </c>
      <c r="U60" s="107"/>
      <c r="V60" s="108">
        <f t="shared" si="6"/>
        <v>0</v>
      </c>
      <c r="W60" s="237">
        <f t="shared" si="7"/>
        <v>0</v>
      </c>
      <c r="X60" s="105"/>
      <c r="Y60" s="109">
        <f t="shared" si="8"/>
        <v>0</v>
      </c>
      <c r="Z60" s="110"/>
      <c r="AA60" s="111"/>
      <c r="AB60" s="287"/>
      <c r="AC60" s="111"/>
      <c r="AD60" s="112">
        <f t="shared" si="9"/>
        <v>0</v>
      </c>
    </row>
    <row r="61" spans="1:30" ht="20.100000000000001" customHeight="1">
      <c r="A61" s="100">
        <f t="shared" si="10"/>
        <v>47</v>
      </c>
      <c r="B61" s="101" t="str">
        <f>IF(RESUMEN!B55="","",RESUMEN!B55)</f>
        <v/>
      </c>
      <c r="C61" s="102" t="str">
        <f>IF(RESUMEN!C55="","",RESUMEN!C55)</f>
        <v/>
      </c>
      <c r="D61" s="101" t="str">
        <f>IF(RESUMEN!D55="","",RESUMEN!D55)</f>
        <v/>
      </c>
      <c r="E61" s="103"/>
      <c r="F61" s="247">
        <f t="shared" si="0"/>
        <v>0</v>
      </c>
      <c r="G61" s="103"/>
      <c r="H61" s="103"/>
      <c r="I61" s="104">
        <f>IF(H61=$R$2,'SS-SMI'!$H$22,IF(H61=$S$2,'SS-SMI'!$I$22,IF(H61=$T$2,'SS-SMI'!$J$22,0)))</f>
        <v>0</v>
      </c>
      <c r="J61" s="104">
        <f t="shared" si="2"/>
        <v>0</v>
      </c>
      <c r="K61" s="104">
        <f t="shared" si="1"/>
        <v>0</v>
      </c>
      <c r="L61" s="105"/>
      <c r="M61" s="105"/>
      <c r="N61" s="105"/>
      <c r="O61" s="104">
        <f t="shared" si="12"/>
        <v>0</v>
      </c>
      <c r="P61" s="104">
        <f t="shared" si="11"/>
        <v>0</v>
      </c>
      <c r="Q61" s="104">
        <f t="shared" si="4"/>
        <v>0</v>
      </c>
      <c r="R61" s="106">
        <f t="shared" si="5"/>
        <v>0</v>
      </c>
      <c r="S61" s="107">
        <v>0</v>
      </c>
      <c r="T61" s="107">
        <v>0</v>
      </c>
      <c r="U61" s="107"/>
      <c r="V61" s="108">
        <f t="shared" si="6"/>
        <v>0</v>
      </c>
      <c r="W61" s="237">
        <f t="shared" si="7"/>
        <v>0</v>
      </c>
      <c r="X61" s="105"/>
      <c r="Y61" s="109">
        <f t="shared" si="8"/>
        <v>0</v>
      </c>
      <c r="Z61" s="110"/>
      <c r="AA61" s="111"/>
      <c r="AB61" s="287"/>
      <c r="AC61" s="111"/>
      <c r="AD61" s="112">
        <f t="shared" si="9"/>
        <v>0</v>
      </c>
    </row>
    <row r="62" spans="1:30" ht="20.100000000000001" customHeight="1">
      <c r="A62" s="100">
        <f t="shared" si="10"/>
        <v>48</v>
      </c>
      <c r="B62" s="101" t="str">
        <f>IF(RESUMEN!B56="","",RESUMEN!B56)</f>
        <v/>
      </c>
      <c r="C62" s="102" t="str">
        <f>IF(RESUMEN!C56="","",RESUMEN!C56)</f>
        <v/>
      </c>
      <c r="D62" s="101" t="str">
        <f>IF(RESUMEN!D56="","",RESUMEN!D56)</f>
        <v/>
      </c>
      <c r="E62" s="103"/>
      <c r="F62" s="247">
        <f t="shared" si="0"/>
        <v>0</v>
      </c>
      <c r="G62" s="103"/>
      <c r="H62" s="103"/>
      <c r="I62" s="104">
        <f>IF(H62=$R$2,'SS-SMI'!$H$22,IF(H62=$S$2,'SS-SMI'!$I$22,IF(H62=$T$2,'SS-SMI'!$J$22,0)))</f>
        <v>0</v>
      </c>
      <c r="J62" s="104">
        <f t="shared" si="2"/>
        <v>0</v>
      </c>
      <c r="K62" s="104">
        <f t="shared" si="1"/>
        <v>0</v>
      </c>
      <c r="L62" s="105"/>
      <c r="M62" s="105"/>
      <c r="N62" s="105"/>
      <c r="O62" s="104">
        <f t="shared" si="12"/>
        <v>0</v>
      </c>
      <c r="P62" s="104">
        <f t="shared" si="11"/>
        <v>0</v>
      </c>
      <c r="Q62" s="104">
        <f t="shared" si="4"/>
        <v>0</v>
      </c>
      <c r="R62" s="106">
        <f t="shared" si="5"/>
        <v>0</v>
      </c>
      <c r="S62" s="107">
        <v>0</v>
      </c>
      <c r="T62" s="107">
        <v>0</v>
      </c>
      <c r="U62" s="107"/>
      <c r="V62" s="108">
        <f t="shared" si="6"/>
        <v>0</v>
      </c>
      <c r="W62" s="237">
        <f t="shared" si="7"/>
        <v>0</v>
      </c>
      <c r="X62" s="105"/>
      <c r="Y62" s="109">
        <f t="shared" si="8"/>
        <v>0</v>
      </c>
      <c r="Z62" s="110"/>
      <c r="AA62" s="111"/>
      <c r="AB62" s="287"/>
      <c r="AC62" s="111"/>
      <c r="AD62" s="112">
        <f t="shared" si="9"/>
        <v>0</v>
      </c>
    </row>
    <row r="63" spans="1:30" ht="20.100000000000001" customHeight="1">
      <c r="A63" s="100">
        <f t="shared" si="10"/>
        <v>49</v>
      </c>
      <c r="B63" s="101" t="str">
        <f>IF(RESUMEN!B57="","",RESUMEN!B57)</f>
        <v/>
      </c>
      <c r="C63" s="102" t="str">
        <f>IF(RESUMEN!C57="","",RESUMEN!C57)</f>
        <v/>
      </c>
      <c r="D63" s="101" t="str">
        <f>IF(RESUMEN!D57="","",RESUMEN!D57)</f>
        <v/>
      </c>
      <c r="E63" s="103"/>
      <c r="F63" s="247">
        <f t="shared" si="0"/>
        <v>0</v>
      </c>
      <c r="G63" s="103"/>
      <c r="H63" s="103"/>
      <c r="I63" s="104">
        <f>IF(H63=$R$2,'SS-SMI'!$H$22,IF(H63=$S$2,'SS-SMI'!$I$22,IF(H63=$T$2,'SS-SMI'!$J$22,0)))</f>
        <v>0</v>
      </c>
      <c r="J63" s="104">
        <f t="shared" si="2"/>
        <v>0</v>
      </c>
      <c r="K63" s="104">
        <f t="shared" si="1"/>
        <v>0</v>
      </c>
      <c r="L63" s="105"/>
      <c r="M63" s="105"/>
      <c r="N63" s="105"/>
      <c r="O63" s="104">
        <f t="shared" si="12"/>
        <v>0</v>
      </c>
      <c r="P63" s="104">
        <f t="shared" si="11"/>
        <v>0</v>
      </c>
      <c r="Q63" s="104">
        <f t="shared" si="4"/>
        <v>0</v>
      </c>
      <c r="R63" s="106">
        <f t="shared" si="5"/>
        <v>0</v>
      </c>
      <c r="S63" s="107">
        <v>0</v>
      </c>
      <c r="T63" s="107">
        <v>0</v>
      </c>
      <c r="U63" s="107"/>
      <c r="V63" s="108">
        <f t="shared" si="6"/>
        <v>0</v>
      </c>
      <c r="W63" s="237">
        <f t="shared" si="7"/>
        <v>0</v>
      </c>
      <c r="X63" s="105"/>
      <c r="Y63" s="109">
        <f t="shared" si="8"/>
        <v>0</v>
      </c>
      <c r="Z63" s="110"/>
      <c r="AA63" s="111"/>
      <c r="AB63" s="287"/>
      <c r="AC63" s="111"/>
      <c r="AD63" s="112">
        <f t="shared" si="9"/>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3">SUM(O15:O63)</f>
        <v>0</v>
      </c>
      <c r="P64" s="117">
        <f t="shared" si="13"/>
        <v>0</v>
      </c>
      <c r="Q64" s="117">
        <f t="shared" si="13"/>
        <v>0</v>
      </c>
      <c r="R64" s="117">
        <f t="shared" si="13"/>
        <v>0</v>
      </c>
      <c r="S64" s="117">
        <f t="shared" si="13"/>
        <v>0</v>
      </c>
      <c r="T64" s="117">
        <f t="shared" si="13"/>
        <v>0</v>
      </c>
      <c r="U64" s="117">
        <f t="shared" si="13"/>
        <v>0</v>
      </c>
      <c r="V64" s="118">
        <f t="shared" si="13"/>
        <v>0</v>
      </c>
      <c r="W64" s="118">
        <f t="shared" si="13"/>
        <v>0</v>
      </c>
      <c r="X64" s="117">
        <f t="shared" si="13"/>
        <v>0</v>
      </c>
      <c r="Y64" s="118">
        <f t="shared" si="13"/>
        <v>0</v>
      </c>
      <c r="Z64" s="119">
        <f t="shared" si="13"/>
        <v>0</v>
      </c>
      <c r="AA64" s="120"/>
      <c r="AB64" s="288"/>
      <c r="AC64" s="121"/>
      <c r="AD64" s="122">
        <f>SUM(AD15:AD63)</f>
        <v>0</v>
      </c>
    </row>
  </sheetData>
  <sheetProtection algorithmName="SHA-512" hashValue="SDMhhSUlNra+m8RLt/ir0rZgximsqBp4kf4GFULyT22pN7O5HxWQCLosdj1Ic5wYYzWetcAdKXhJC3goi1ZryA==" saltValue="TH2HW5bQhxNzP/AGaifVJA=="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31" priority="1" stopIfTrue="1" operator="equal">
      <formula>"x"</formula>
    </cfRule>
  </conditionalFormatting>
  <conditionalFormatting sqref="H13:I13 L13">
    <cfRule type="expression" dxfId="30" priority="2" stopIfTrue="1">
      <formula>NOT(ISERROR(SEARCH("OJO",H13)))</formula>
    </cfRule>
  </conditionalFormatting>
  <dataValidations xWindow="31497" yWindow="65008" count="2">
    <dataValidation type="list" allowBlank="1" showErrorMessage="1" sqref="AA15:AA63">
      <formula1>$AG$14:$AG$17</formula1>
      <formula2>0</formula2>
    </dataValidation>
    <dataValidation type="list" allowBlank="1" showErrorMessage="1" sqref="H15:H63">
      <formula1>$R$2:$T$2</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r:id="rId1"/>
  <headerFooter alignWithMargins="0">
    <oddHeader>&amp;C&amp;A</oddHeader>
    <oddFooter>&amp;R&amp;F</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zoomScale="55" zoomScaleNormal="55"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2.5703125" bestFit="1" customWidth="1"/>
    <col min="19" max="19" width="12.28515625" customWidth="1"/>
    <col min="20" max="20" width="12.5703125" bestFit="1" customWidth="1"/>
    <col min="21" max="21" width="0.140625" customWidth="1"/>
    <col min="23" max="24" width="12.85546875" customWidth="1"/>
    <col min="25" max="25" width="12.7109375" customWidth="1"/>
    <col min="28" max="28" width="14.85546875" customWidth="1"/>
    <col min="29" max="29" width="37.1406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8" t="str">
        <f>'SS-SMI'!E3</f>
        <v>MENORES 30 AÑOS</v>
      </c>
      <c r="F2" s="558"/>
      <c r="G2" s="429" t="s">
        <v>58</v>
      </c>
      <c r="H2" s="429"/>
      <c r="I2" s="430" t="str">
        <f>IF(RESUMEN!D3="","",RESUMEN!D3)</f>
        <v/>
      </c>
      <c r="J2" s="430"/>
      <c r="K2" s="430"/>
      <c r="L2" s="430"/>
      <c r="M2" s="430"/>
      <c r="N2" s="430"/>
      <c r="O2" s="300"/>
      <c r="P2" s="426" t="s">
        <v>59</v>
      </c>
      <c r="Q2" s="426"/>
      <c r="R2" s="302">
        <f>'SS-SMI'!D9</f>
        <v>2024</v>
      </c>
      <c r="S2" s="302">
        <f>'SS-SMI'!E9</f>
        <v>2025</v>
      </c>
      <c r="T2" s="302">
        <f>'SS-SMI'!F9</f>
        <v>2026</v>
      </c>
      <c r="U2" s="80"/>
      <c r="V2" s="80"/>
      <c r="W2" s="80"/>
      <c r="X2" s="80"/>
      <c r="Y2" s="81"/>
      <c r="Z2" s="80"/>
      <c r="AA2" s="80"/>
      <c r="AB2" s="80"/>
      <c r="AC2" s="80"/>
      <c r="AD2" s="80"/>
    </row>
    <row r="3" spans="1:33" ht="10.5" customHeight="1">
      <c r="A3" s="427"/>
      <c r="B3" s="82"/>
      <c r="C3" s="434"/>
      <c r="D3" s="434"/>
      <c r="E3" s="82"/>
      <c r="F3" s="83"/>
      <c r="G3" s="429"/>
      <c r="H3" s="429"/>
      <c r="I3" s="430"/>
      <c r="J3" s="430"/>
      <c r="K3" s="430"/>
      <c r="L3" s="430"/>
      <c r="M3" s="430"/>
      <c r="N3" s="430"/>
      <c r="O3" s="436" t="s">
        <v>16</v>
      </c>
      <c r="P3" s="437"/>
      <c r="Q3" s="438"/>
      <c r="R3" s="303">
        <f>'SS-SMI'!D11</f>
        <v>51.06</v>
      </c>
      <c r="S3" s="303">
        <f>'SS-SMI'!E11</f>
        <v>53.61</v>
      </c>
      <c r="T3" s="303">
        <f>'SS-SMI'!F11</f>
        <v>0</v>
      </c>
      <c r="U3" s="80"/>
      <c r="V3" s="80"/>
      <c r="W3" s="80"/>
      <c r="X3" s="80"/>
      <c r="Y3" s="81"/>
      <c r="Z3" s="80"/>
      <c r="AA3" s="80"/>
      <c r="AB3" s="80"/>
      <c r="AC3" s="80"/>
      <c r="AD3" s="80"/>
    </row>
    <row r="4" spans="1:33">
      <c r="A4" s="427"/>
      <c r="B4" s="82"/>
      <c r="C4" s="82"/>
      <c r="D4" s="435"/>
      <c r="E4" s="435"/>
      <c r="F4" s="435"/>
      <c r="G4" s="429"/>
      <c r="H4" s="429"/>
      <c r="I4" s="430"/>
      <c r="J4" s="430"/>
      <c r="K4" s="430"/>
      <c r="L4" s="430"/>
      <c r="M4" s="430"/>
      <c r="N4" s="430"/>
      <c r="O4" s="436" t="s">
        <v>20</v>
      </c>
      <c r="P4" s="437"/>
      <c r="Q4" s="438"/>
      <c r="R4" s="303">
        <f>'SS-SMI'!D12</f>
        <v>69.3</v>
      </c>
      <c r="S4" s="303">
        <f>'SS-SMI'!E12</f>
        <v>72.77</v>
      </c>
      <c r="T4" s="303">
        <f>'SS-SMI'!F12</f>
        <v>0</v>
      </c>
      <c r="U4" s="80"/>
      <c r="V4" s="80"/>
      <c r="W4" s="80"/>
      <c r="X4" s="80"/>
      <c r="Y4" s="81"/>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1"/>
      <c r="Z5" s="80"/>
      <c r="AA5" s="80"/>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80"/>
      <c r="V6" s="80"/>
      <c r="W6" s="80"/>
      <c r="X6" s="87"/>
      <c r="Y6" s="88"/>
      <c r="Z6" s="80"/>
      <c r="AA6" s="8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77.2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23"/>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JFtV0lHzZy21J1er/oWmTrlpHUNeP3Nzulxs2NeJjNzLWfBaF5qbTDWgcriBZ6qX3zy/0D/ekU4PHKu2ZuiRZw==" saltValue="ZLnCaLk/p2JVbwD/uW13xg==" spinCount="100000" sheet="1" objects="1" scenarios="1"/>
  <mergeCells count="29">
    <mergeCell ref="B2:D2"/>
    <mergeCell ref="W13:Y13"/>
    <mergeCell ref="Z7:AA7"/>
    <mergeCell ref="B8:E8"/>
    <mergeCell ref="O10:Q10"/>
    <mergeCell ref="O11:Q11"/>
    <mergeCell ref="B7:E7"/>
    <mergeCell ref="F7:G7"/>
    <mergeCell ref="O7:Q8"/>
    <mergeCell ref="U7:Y7"/>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29" priority="1" stopIfTrue="1" operator="equal">
      <formula>"x"</formula>
    </cfRule>
  </conditionalFormatting>
  <conditionalFormatting sqref="H13:I13 L13">
    <cfRule type="expression" dxfId="28" priority="2" stopIfTrue="1">
      <formula>NOT(ISERROR(SEARCH("OJO",H13)))</formula>
    </cfRule>
  </conditionalFormatting>
  <dataValidations xWindow="61650" yWindow="29595"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r:id="rId1"/>
  <headerFooter alignWithMargins="0">
    <oddHeader>&amp;C&amp;A</oddHeader>
    <oddFooter>&amp;R&amp;F</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G1" zoomScale="85" zoomScaleNormal="85"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4.7109375" customWidth="1"/>
    <col min="19" max="19" width="14.42578125" customWidth="1"/>
    <col min="20" max="20" width="12.5703125" bestFit="1" customWidth="1"/>
    <col min="21" max="21" width="0.140625" customWidth="1"/>
    <col min="23" max="24" width="12.85546875" customWidth="1"/>
    <col min="25" max="25" width="12.7109375" customWidth="1"/>
    <col min="28" max="28" width="12.85546875" customWidth="1"/>
    <col min="29" max="29" width="32.1406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65.25" customHeight="1">
      <c r="A14" s="98" t="s">
        <v>68</v>
      </c>
      <c r="B14" s="98" t="s">
        <v>41</v>
      </c>
      <c r="C14" s="98" t="s">
        <v>69</v>
      </c>
      <c r="D14" s="98" t="s">
        <v>70</v>
      </c>
      <c r="E14" s="98" t="s">
        <v>71</v>
      </c>
      <c r="F14" s="98" t="s">
        <v>72</v>
      </c>
      <c r="G14" s="98" t="s">
        <v>73</v>
      </c>
      <c r="H14" s="98" t="s">
        <v>13</v>
      </c>
      <c r="I14" s="99" t="s">
        <v>74</v>
      </c>
      <c r="J14" s="99" t="s">
        <v>75</v>
      </c>
      <c r="K14" s="99" t="s">
        <v>76</v>
      </c>
      <c r="L14" s="98" t="s">
        <v>229</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53"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4">IF(G16&gt;E16, "error",E16-G16)</f>
        <v>0</v>
      </c>
      <c r="G16" s="103"/>
      <c r="H16" s="103"/>
      <c r="I16" s="104">
        <f>IF(H16=$R$2,'SS-SMI'!$H$22,IF(H16=$S$2,'SS-SMI'!$I$22,IF(H16=$T$2,'SS-SMI'!$J$22,0)))</f>
        <v>0</v>
      </c>
      <c r="J16" s="104">
        <f t="shared" ref="J16:J63" si="5">SUM(I16*E16)</f>
        <v>0</v>
      </c>
      <c r="K16" s="104">
        <f t="shared" si="0"/>
        <v>0</v>
      </c>
      <c r="L16" s="105"/>
      <c r="M16" s="105"/>
      <c r="N16" s="105"/>
      <c r="O16" s="104">
        <f t="shared" si="1"/>
        <v>0</v>
      </c>
      <c r="P16" s="104">
        <f t="shared" si="2"/>
        <v>0</v>
      </c>
      <c r="Q16" s="104">
        <f t="shared" ref="Q16:Q63" si="6">IF(E16="",0,IF(H16=$R$2,$R$10*F16/E16,IF(H16=$S$2,$S$10*F16/E16,IF(H16=$T$2,$T$10*F16/E16,0))))</f>
        <v>0</v>
      </c>
      <c r="R16" s="106">
        <f t="shared" ref="R16:R63" si="7">IF(E16="",0,IF(H16=$R$2,$R$10*G16/E16,IF(H16=$S$2,$S$10*G16/E16,IF(H16=$T$2,$T$10*G16/E16,0))))</f>
        <v>0</v>
      </c>
      <c r="S16" s="107">
        <v>0</v>
      </c>
      <c r="T16" s="107">
        <v>0</v>
      </c>
      <c r="U16" s="107"/>
      <c r="V16" s="108">
        <f t="shared" si="3"/>
        <v>0</v>
      </c>
      <c r="W16" s="108">
        <f t="shared" ref="W16:W63" si="8">P16+Q16+R16-S16-T16</f>
        <v>0</v>
      </c>
      <c r="X16" s="105"/>
      <c r="Y16" s="109">
        <f t="shared" ref="Y16:Y63" si="9">IF(X16&lt;&gt;0,SUM((P16-S16-T16+R16+Q16)+X16),W16)</f>
        <v>0</v>
      </c>
      <c r="Z16" s="110"/>
      <c r="AA16" s="111"/>
      <c r="AB16" s="114"/>
      <c r="AC16" s="111"/>
      <c r="AD16" s="112">
        <f t="shared" ref="AD16:AD63" si="10">IF((Y16&gt;V16),0,(V16-Y16))</f>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4"/>
        <v>0</v>
      </c>
      <c r="G17" s="103"/>
      <c r="H17" s="103"/>
      <c r="I17" s="104">
        <f>IF(H17=$R$2,'SS-SMI'!$H$22,IF(H17=$S$2,'SS-SMI'!$I$22,IF(H17=$T$2,'SS-SMI'!$J$22,0)))</f>
        <v>0</v>
      </c>
      <c r="J17" s="104">
        <f t="shared" si="5"/>
        <v>0</v>
      </c>
      <c r="K17" s="104">
        <f t="shared" si="0"/>
        <v>0</v>
      </c>
      <c r="L17" s="105"/>
      <c r="M17" s="105"/>
      <c r="N17" s="105"/>
      <c r="O17" s="104">
        <f t="shared" si="1"/>
        <v>0</v>
      </c>
      <c r="P17" s="104">
        <f t="shared" si="2"/>
        <v>0</v>
      </c>
      <c r="Q17" s="104">
        <f t="shared" si="6"/>
        <v>0</v>
      </c>
      <c r="R17" s="106">
        <f t="shared" si="7"/>
        <v>0</v>
      </c>
      <c r="S17" s="107">
        <v>0</v>
      </c>
      <c r="T17" s="107">
        <v>0</v>
      </c>
      <c r="U17" s="107"/>
      <c r="V17" s="108">
        <f t="shared" si="3"/>
        <v>0</v>
      </c>
      <c r="W17" s="108">
        <f t="shared" si="8"/>
        <v>0</v>
      </c>
      <c r="X17" s="105"/>
      <c r="Y17" s="109">
        <f t="shared" si="9"/>
        <v>0</v>
      </c>
      <c r="Z17" s="110"/>
      <c r="AA17" s="111"/>
      <c r="AB17" s="114"/>
      <c r="AC17" s="111"/>
      <c r="AD17" s="112">
        <f t="shared" si="10"/>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4"/>
        <v>0</v>
      </c>
      <c r="G18" s="103"/>
      <c r="H18" s="103"/>
      <c r="I18" s="104">
        <f>IF(H18=$R$2,'SS-SMI'!$H$22,IF(H18=$S$2,'SS-SMI'!$I$22,IF(H18=$T$2,'SS-SMI'!$J$22,0)))</f>
        <v>0</v>
      </c>
      <c r="J18" s="104">
        <f t="shared" si="5"/>
        <v>0</v>
      </c>
      <c r="K18" s="104">
        <f t="shared" si="0"/>
        <v>0</v>
      </c>
      <c r="L18" s="105"/>
      <c r="M18" s="105"/>
      <c r="N18" s="105"/>
      <c r="O18" s="104">
        <f t="shared" si="1"/>
        <v>0</v>
      </c>
      <c r="P18" s="104">
        <f t="shared" si="2"/>
        <v>0</v>
      </c>
      <c r="Q18" s="104">
        <f t="shared" si="6"/>
        <v>0</v>
      </c>
      <c r="R18" s="106">
        <f t="shared" si="7"/>
        <v>0</v>
      </c>
      <c r="S18" s="107">
        <v>0</v>
      </c>
      <c r="T18" s="107">
        <v>0</v>
      </c>
      <c r="U18" s="107"/>
      <c r="V18" s="108">
        <f t="shared" si="3"/>
        <v>0</v>
      </c>
      <c r="W18" s="108">
        <f t="shared" si="8"/>
        <v>0</v>
      </c>
      <c r="X18" s="105"/>
      <c r="Y18" s="109">
        <f t="shared" si="9"/>
        <v>0</v>
      </c>
      <c r="Z18" s="110"/>
      <c r="AA18" s="111"/>
      <c r="AB18" s="114"/>
      <c r="AC18" s="111"/>
      <c r="AD18" s="112">
        <f t="shared" si="10"/>
        <v>0</v>
      </c>
    </row>
    <row r="19" spans="1:33" ht="20.100000000000001" customHeight="1">
      <c r="A19" s="100">
        <f t="shared" si="11"/>
        <v>5</v>
      </c>
      <c r="B19" s="101" t="str">
        <f>IF(RESUMEN!B13="","",RESUMEN!B13)</f>
        <v/>
      </c>
      <c r="C19" s="102" t="str">
        <f>IF(RESUMEN!C13="","",RESUMEN!C13)</f>
        <v/>
      </c>
      <c r="D19" s="101" t="str">
        <f>IF(RESUMEN!D13="","",RESUMEN!D13)</f>
        <v/>
      </c>
      <c r="E19" s="103"/>
      <c r="F19" s="247">
        <f t="shared" si="4"/>
        <v>0</v>
      </c>
      <c r="G19" s="103"/>
      <c r="H19" s="103"/>
      <c r="I19" s="104">
        <f>IF(H19=$R$2,'SS-SMI'!$H$22,IF(H19=$S$2,'SS-SMI'!$I$22,IF(H19=$T$2,'SS-SMI'!$J$22,0)))</f>
        <v>0</v>
      </c>
      <c r="J19" s="104">
        <f t="shared" si="5"/>
        <v>0</v>
      </c>
      <c r="K19" s="104">
        <f t="shared" si="0"/>
        <v>0</v>
      </c>
      <c r="L19" s="105"/>
      <c r="M19" s="105"/>
      <c r="N19" s="105"/>
      <c r="O19" s="104">
        <f t="shared" si="1"/>
        <v>0</v>
      </c>
      <c r="P19" s="104">
        <f t="shared" si="2"/>
        <v>0</v>
      </c>
      <c r="Q19" s="104">
        <f t="shared" si="6"/>
        <v>0</v>
      </c>
      <c r="R19" s="106">
        <f t="shared" si="7"/>
        <v>0</v>
      </c>
      <c r="S19" s="107">
        <v>0</v>
      </c>
      <c r="T19" s="107">
        <v>0</v>
      </c>
      <c r="U19" s="107"/>
      <c r="V19" s="108">
        <f t="shared" si="3"/>
        <v>0</v>
      </c>
      <c r="W19" s="108">
        <f t="shared" si="8"/>
        <v>0</v>
      </c>
      <c r="X19" s="105"/>
      <c r="Y19" s="109">
        <f t="shared" si="9"/>
        <v>0</v>
      </c>
      <c r="Z19" s="110"/>
      <c r="AA19" s="111"/>
      <c r="AB19" s="114"/>
      <c r="AC19" s="111"/>
      <c r="AD19" s="112">
        <f t="shared" si="10"/>
        <v>0</v>
      </c>
    </row>
    <row r="20" spans="1:33" ht="20.100000000000001" customHeight="1">
      <c r="A20" s="100">
        <f t="shared" si="11"/>
        <v>6</v>
      </c>
      <c r="B20" s="101" t="str">
        <f>IF(RESUMEN!B14="","",RESUMEN!B14)</f>
        <v/>
      </c>
      <c r="C20" s="102" t="str">
        <f>IF(RESUMEN!C14="","",RESUMEN!C14)</f>
        <v/>
      </c>
      <c r="D20" s="101" t="str">
        <f>IF(RESUMEN!D14="","",RESUMEN!D14)</f>
        <v/>
      </c>
      <c r="E20" s="103"/>
      <c r="F20" s="247">
        <f t="shared" si="4"/>
        <v>0</v>
      </c>
      <c r="G20" s="103"/>
      <c r="H20" s="103"/>
      <c r="I20" s="104">
        <f>IF(H20=$R$2,'SS-SMI'!$H$22,IF(H20=$S$2,'SS-SMI'!$I$22,IF(H20=$T$2,'SS-SMI'!$J$22,0)))</f>
        <v>0</v>
      </c>
      <c r="J20" s="104">
        <f t="shared" si="5"/>
        <v>0</v>
      </c>
      <c r="K20" s="104">
        <f t="shared" si="0"/>
        <v>0</v>
      </c>
      <c r="L20" s="105"/>
      <c r="M20" s="105"/>
      <c r="N20" s="105"/>
      <c r="O20" s="104">
        <f t="shared" si="1"/>
        <v>0</v>
      </c>
      <c r="P20" s="104">
        <f t="shared" si="2"/>
        <v>0</v>
      </c>
      <c r="Q20" s="104">
        <f t="shared" si="6"/>
        <v>0</v>
      </c>
      <c r="R20" s="106">
        <f t="shared" si="7"/>
        <v>0</v>
      </c>
      <c r="S20" s="107">
        <v>0</v>
      </c>
      <c r="T20" s="107">
        <v>0</v>
      </c>
      <c r="U20" s="107"/>
      <c r="V20" s="108">
        <f t="shared" si="3"/>
        <v>0</v>
      </c>
      <c r="W20" s="108">
        <f t="shared" si="8"/>
        <v>0</v>
      </c>
      <c r="X20" s="105"/>
      <c r="Y20" s="109">
        <f t="shared" si="9"/>
        <v>0</v>
      </c>
      <c r="Z20" s="110"/>
      <c r="AA20" s="111"/>
      <c r="AB20" s="114"/>
      <c r="AC20" s="111"/>
      <c r="AD20" s="112">
        <f t="shared" si="10"/>
        <v>0</v>
      </c>
    </row>
    <row r="21" spans="1:33" ht="20.100000000000001" customHeight="1">
      <c r="A21" s="100">
        <f t="shared" si="11"/>
        <v>7</v>
      </c>
      <c r="B21" s="101" t="str">
        <f>IF(RESUMEN!B15="","",RESUMEN!B15)</f>
        <v/>
      </c>
      <c r="C21" s="102" t="str">
        <f>IF(RESUMEN!C15="","",RESUMEN!C15)</f>
        <v/>
      </c>
      <c r="D21" s="101" t="str">
        <f>IF(RESUMEN!D15="","",RESUMEN!D15)</f>
        <v/>
      </c>
      <c r="E21" s="103"/>
      <c r="F21" s="247">
        <f t="shared" si="4"/>
        <v>0</v>
      </c>
      <c r="G21" s="103"/>
      <c r="H21" s="103"/>
      <c r="I21" s="104">
        <f>IF(H21=$R$2,'SS-SMI'!$H$22,IF(H21=$S$2,'SS-SMI'!$I$22,IF(H21=$T$2,'SS-SMI'!$J$22,0)))</f>
        <v>0</v>
      </c>
      <c r="J21" s="104">
        <f t="shared" si="5"/>
        <v>0</v>
      </c>
      <c r="K21" s="104">
        <f t="shared" si="0"/>
        <v>0</v>
      </c>
      <c r="L21" s="105"/>
      <c r="M21" s="105"/>
      <c r="N21" s="105"/>
      <c r="O21" s="104">
        <f t="shared" si="1"/>
        <v>0</v>
      </c>
      <c r="P21" s="104">
        <f t="shared" si="2"/>
        <v>0</v>
      </c>
      <c r="Q21" s="104">
        <f t="shared" si="6"/>
        <v>0</v>
      </c>
      <c r="R21" s="106">
        <f t="shared" si="7"/>
        <v>0</v>
      </c>
      <c r="S21" s="107">
        <v>0</v>
      </c>
      <c r="T21" s="107">
        <v>0</v>
      </c>
      <c r="U21" s="107"/>
      <c r="V21" s="108">
        <f t="shared" si="3"/>
        <v>0</v>
      </c>
      <c r="W21" s="108">
        <f t="shared" si="8"/>
        <v>0</v>
      </c>
      <c r="X21" s="105"/>
      <c r="Y21" s="109">
        <f t="shared" si="9"/>
        <v>0</v>
      </c>
      <c r="Z21" s="110"/>
      <c r="AA21" s="111"/>
      <c r="AB21" s="114"/>
      <c r="AC21" s="111"/>
      <c r="AD21" s="112">
        <f t="shared" si="10"/>
        <v>0</v>
      </c>
    </row>
    <row r="22" spans="1:33" ht="20.100000000000001" customHeight="1">
      <c r="A22" s="100">
        <f t="shared" si="11"/>
        <v>8</v>
      </c>
      <c r="B22" s="101" t="str">
        <f>IF(RESUMEN!B16="","",RESUMEN!B16)</f>
        <v/>
      </c>
      <c r="C22" s="102" t="str">
        <f>IF(RESUMEN!C16="","",RESUMEN!C16)</f>
        <v/>
      </c>
      <c r="D22" s="101" t="str">
        <f>IF(RESUMEN!D16="","",RESUMEN!D16)</f>
        <v/>
      </c>
      <c r="E22" s="103"/>
      <c r="F22" s="247">
        <f t="shared" si="4"/>
        <v>0</v>
      </c>
      <c r="G22" s="103"/>
      <c r="H22" s="103"/>
      <c r="I22" s="104">
        <f>IF(H22=$R$2,'SS-SMI'!$H$22,IF(H22=$S$2,'SS-SMI'!$I$22,IF(H22=$T$2,'SS-SMI'!$J$22,0)))</f>
        <v>0</v>
      </c>
      <c r="J22" s="104">
        <f t="shared" si="5"/>
        <v>0</v>
      </c>
      <c r="K22" s="104">
        <f t="shared" si="0"/>
        <v>0</v>
      </c>
      <c r="L22" s="105"/>
      <c r="M22" s="105"/>
      <c r="N22" s="105"/>
      <c r="O22" s="104">
        <f t="shared" si="1"/>
        <v>0</v>
      </c>
      <c r="P22" s="104">
        <f t="shared" si="2"/>
        <v>0</v>
      </c>
      <c r="Q22" s="104">
        <f t="shared" si="6"/>
        <v>0</v>
      </c>
      <c r="R22" s="106">
        <f t="shared" si="7"/>
        <v>0</v>
      </c>
      <c r="S22" s="107">
        <v>0</v>
      </c>
      <c r="T22" s="107">
        <v>0</v>
      </c>
      <c r="U22" s="107"/>
      <c r="V22" s="108">
        <f t="shared" si="3"/>
        <v>0</v>
      </c>
      <c r="W22" s="108">
        <f t="shared" si="8"/>
        <v>0</v>
      </c>
      <c r="X22" s="105"/>
      <c r="Y22" s="109">
        <f t="shared" si="9"/>
        <v>0</v>
      </c>
      <c r="Z22" s="110"/>
      <c r="AA22" s="111"/>
      <c r="AB22" s="114"/>
      <c r="AC22" s="123"/>
      <c r="AD22" s="112">
        <f t="shared" si="10"/>
        <v>0</v>
      </c>
    </row>
    <row r="23" spans="1:33" ht="20.100000000000001" customHeight="1">
      <c r="A23" s="100">
        <f t="shared" si="11"/>
        <v>9</v>
      </c>
      <c r="B23" s="101" t="str">
        <f>IF(RESUMEN!B17="","",RESUMEN!B17)</f>
        <v/>
      </c>
      <c r="C23" s="102" t="str">
        <f>IF(RESUMEN!C17="","",RESUMEN!C17)</f>
        <v/>
      </c>
      <c r="D23" s="101" t="str">
        <f>IF(RESUMEN!D17="","",RESUMEN!D17)</f>
        <v/>
      </c>
      <c r="E23" s="103"/>
      <c r="F23" s="247">
        <f t="shared" si="4"/>
        <v>0</v>
      </c>
      <c r="G23" s="103"/>
      <c r="H23" s="103"/>
      <c r="I23" s="104">
        <f>IF(H23=$R$2,'SS-SMI'!$H$22,IF(H23=$S$2,'SS-SMI'!$I$22,IF(H23=$T$2,'SS-SMI'!$J$22,0)))</f>
        <v>0</v>
      </c>
      <c r="J23" s="104">
        <f t="shared" si="5"/>
        <v>0</v>
      </c>
      <c r="K23" s="104">
        <f t="shared" si="0"/>
        <v>0</v>
      </c>
      <c r="L23" s="105"/>
      <c r="M23" s="105"/>
      <c r="N23" s="105"/>
      <c r="O23" s="104">
        <f t="shared" si="1"/>
        <v>0</v>
      </c>
      <c r="P23" s="104">
        <f t="shared" si="2"/>
        <v>0</v>
      </c>
      <c r="Q23" s="104">
        <f t="shared" si="6"/>
        <v>0</v>
      </c>
      <c r="R23" s="106">
        <f t="shared" si="7"/>
        <v>0</v>
      </c>
      <c r="S23" s="107">
        <v>0</v>
      </c>
      <c r="T23" s="107">
        <v>0</v>
      </c>
      <c r="U23" s="107"/>
      <c r="V23" s="108">
        <f t="shared" si="3"/>
        <v>0</v>
      </c>
      <c r="W23" s="108">
        <f t="shared" si="8"/>
        <v>0</v>
      </c>
      <c r="X23" s="105"/>
      <c r="Y23" s="109">
        <f t="shared" si="9"/>
        <v>0</v>
      </c>
      <c r="Z23" s="110"/>
      <c r="AA23" s="111"/>
      <c r="AB23" s="114"/>
      <c r="AC23" s="111"/>
      <c r="AD23" s="112">
        <f t="shared" si="10"/>
        <v>0</v>
      </c>
    </row>
    <row r="24" spans="1:33" ht="20.100000000000001" customHeight="1">
      <c r="A24" s="100">
        <f t="shared" si="11"/>
        <v>10</v>
      </c>
      <c r="B24" s="101" t="str">
        <f>IF(RESUMEN!B18="","",RESUMEN!B18)</f>
        <v/>
      </c>
      <c r="C24" s="102" t="str">
        <f>IF(RESUMEN!C18="","",RESUMEN!C18)</f>
        <v/>
      </c>
      <c r="D24" s="101" t="str">
        <f>IF(RESUMEN!D18="","",RESUMEN!D18)</f>
        <v/>
      </c>
      <c r="E24" s="103"/>
      <c r="F24" s="247">
        <f t="shared" si="4"/>
        <v>0</v>
      </c>
      <c r="G24" s="103"/>
      <c r="H24" s="103"/>
      <c r="I24" s="104">
        <f>IF(H24=$R$2,'SS-SMI'!$H$22,IF(H24=$S$2,'SS-SMI'!$I$22,IF(H24=$T$2,'SS-SMI'!$J$22,0)))</f>
        <v>0</v>
      </c>
      <c r="J24" s="104">
        <f t="shared" si="5"/>
        <v>0</v>
      </c>
      <c r="K24" s="104">
        <f t="shared" si="0"/>
        <v>0</v>
      </c>
      <c r="L24" s="105"/>
      <c r="M24" s="105"/>
      <c r="N24" s="105"/>
      <c r="O24" s="104">
        <f t="shared" si="1"/>
        <v>0</v>
      </c>
      <c r="P24" s="104">
        <f t="shared" si="2"/>
        <v>0</v>
      </c>
      <c r="Q24" s="104">
        <f t="shared" si="6"/>
        <v>0</v>
      </c>
      <c r="R24" s="106">
        <f t="shared" si="7"/>
        <v>0</v>
      </c>
      <c r="S24" s="107">
        <v>0</v>
      </c>
      <c r="T24" s="107">
        <v>0</v>
      </c>
      <c r="U24" s="107"/>
      <c r="V24" s="108">
        <f t="shared" si="3"/>
        <v>0</v>
      </c>
      <c r="W24" s="108">
        <f t="shared" si="8"/>
        <v>0</v>
      </c>
      <c r="X24" s="105"/>
      <c r="Y24" s="109">
        <f t="shared" si="9"/>
        <v>0</v>
      </c>
      <c r="Z24" s="110"/>
      <c r="AA24" s="111"/>
      <c r="AB24" s="114"/>
      <c r="AC24" s="111"/>
      <c r="AD24" s="112">
        <f t="shared" si="10"/>
        <v>0</v>
      </c>
    </row>
    <row r="25" spans="1:33" ht="20.100000000000001" customHeight="1">
      <c r="A25" s="100">
        <f t="shared" si="11"/>
        <v>11</v>
      </c>
      <c r="B25" s="101" t="str">
        <f>IF(RESUMEN!B19="","",RESUMEN!B19)</f>
        <v/>
      </c>
      <c r="C25" s="102" t="str">
        <f>IF(RESUMEN!C19="","",RESUMEN!C19)</f>
        <v/>
      </c>
      <c r="D25" s="101" t="str">
        <f>IF(RESUMEN!D19="","",RESUMEN!D19)</f>
        <v/>
      </c>
      <c r="E25" s="103"/>
      <c r="F25" s="247">
        <f t="shared" si="4"/>
        <v>0</v>
      </c>
      <c r="G25" s="103"/>
      <c r="H25" s="103"/>
      <c r="I25" s="104">
        <f>IF(H25=$R$2,'SS-SMI'!$H$22,IF(H25=$S$2,'SS-SMI'!$I$22,IF(H25=$T$2,'SS-SMI'!$J$22,0)))</f>
        <v>0</v>
      </c>
      <c r="J25" s="104">
        <f t="shared" si="5"/>
        <v>0</v>
      </c>
      <c r="K25" s="104">
        <f t="shared" si="0"/>
        <v>0</v>
      </c>
      <c r="L25" s="105"/>
      <c r="M25" s="105"/>
      <c r="N25" s="105"/>
      <c r="O25" s="104">
        <f t="shared" si="1"/>
        <v>0</v>
      </c>
      <c r="P25" s="104">
        <f t="shared" si="2"/>
        <v>0</v>
      </c>
      <c r="Q25" s="104">
        <f t="shared" si="6"/>
        <v>0</v>
      </c>
      <c r="R25" s="106">
        <f t="shared" si="7"/>
        <v>0</v>
      </c>
      <c r="S25" s="107">
        <v>0</v>
      </c>
      <c r="T25" s="107">
        <v>0</v>
      </c>
      <c r="U25" s="107"/>
      <c r="V25" s="108">
        <f t="shared" si="3"/>
        <v>0</v>
      </c>
      <c r="W25" s="108">
        <f t="shared" si="8"/>
        <v>0</v>
      </c>
      <c r="X25" s="105"/>
      <c r="Y25" s="109">
        <f t="shared" si="9"/>
        <v>0</v>
      </c>
      <c r="Z25" s="110"/>
      <c r="AA25" s="111"/>
      <c r="AB25" s="114"/>
      <c r="AC25" s="111"/>
      <c r="AD25" s="112">
        <f t="shared" si="10"/>
        <v>0</v>
      </c>
    </row>
    <row r="26" spans="1:33" ht="20.100000000000001" customHeight="1">
      <c r="A26" s="100">
        <f t="shared" si="11"/>
        <v>12</v>
      </c>
      <c r="B26" s="101" t="str">
        <f>IF(RESUMEN!B20="","",RESUMEN!B20)</f>
        <v/>
      </c>
      <c r="C26" s="102" t="str">
        <f>IF(RESUMEN!C20="","",RESUMEN!C20)</f>
        <v/>
      </c>
      <c r="D26" s="101" t="str">
        <f>IF(RESUMEN!D20="","",RESUMEN!D20)</f>
        <v/>
      </c>
      <c r="E26" s="103"/>
      <c r="F26" s="247">
        <f t="shared" si="4"/>
        <v>0</v>
      </c>
      <c r="G26" s="103"/>
      <c r="H26" s="103"/>
      <c r="I26" s="104">
        <f>IF(H26=$R$2,'SS-SMI'!$H$22,IF(H26=$S$2,'SS-SMI'!$I$22,IF(H26=$T$2,'SS-SMI'!$J$22,0)))</f>
        <v>0</v>
      </c>
      <c r="J26" s="104">
        <f t="shared" si="5"/>
        <v>0</v>
      </c>
      <c r="K26" s="104">
        <f t="shared" si="0"/>
        <v>0</v>
      </c>
      <c r="L26" s="105"/>
      <c r="M26" s="105"/>
      <c r="N26" s="105"/>
      <c r="O26" s="104">
        <f t="shared" si="1"/>
        <v>0</v>
      </c>
      <c r="P26" s="104">
        <f t="shared" si="2"/>
        <v>0</v>
      </c>
      <c r="Q26" s="104">
        <f t="shared" si="6"/>
        <v>0</v>
      </c>
      <c r="R26" s="106">
        <f t="shared" si="7"/>
        <v>0</v>
      </c>
      <c r="S26" s="107">
        <v>0</v>
      </c>
      <c r="T26" s="107">
        <v>0</v>
      </c>
      <c r="U26" s="107"/>
      <c r="V26" s="108">
        <f t="shared" si="3"/>
        <v>0</v>
      </c>
      <c r="W26" s="108">
        <f t="shared" si="8"/>
        <v>0</v>
      </c>
      <c r="X26" s="105"/>
      <c r="Y26" s="109">
        <f t="shared" si="9"/>
        <v>0</v>
      </c>
      <c r="Z26" s="110"/>
      <c r="AA26" s="111"/>
      <c r="AB26" s="114"/>
      <c r="AC26" s="111"/>
      <c r="AD26" s="112">
        <f t="shared" si="10"/>
        <v>0</v>
      </c>
    </row>
    <row r="27" spans="1:33" ht="20.100000000000001" customHeight="1">
      <c r="A27" s="100">
        <f t="shared" si="11"/>
        <v>13</v>
      </c>
      <c r="B27" s="101" t="str">
        <f>IF(RESUMEN!B21="","",RESUMEN!B21)</f>
        <v/>
      </c>
      <c r="C27" s="102" t="str">
        <f>IF(RESUMEN!C21="","",RESUMEN!C21)</f>
        <v/>
      </c>
      <c r="D27" s="101" t="str">
        <f>IF(RESUMEN!D21="","",RESUMEN!D21)</f>
        <v/>
      </c>
      <c r="E27" s="103"/>
      <c r="F27" s="247">
        <f t="shared" si="4"/>
        <v>0</v>
      </c>
      <c r="G27" s="103"/>
      <c r="H27" s="103"/>
      <c r="I27" s="104">
        <f>IF(H27=$R$2,'SS-SMI'!$H$22,IF(H27=$S$2,'SS-SMI'!$I$22,IF(H27=$T$2,'SS-SMI'!$J$22,0)))</f>
        <v>0</v>
      </c>
      <c r="J27" s="104">
        <f t="shared" si="5"/>
        <v>0</v>
      </c>
      <c r="K27" s="104">
        <f t="shared" si="0"/>
        <v>0</v>
      </c>
      <c r="L27" s="105"/>
      <c r="M27" s="105"/>
      <c r="N27" s="105"/>
      <c r="O27" s="104">
        <f t="shared" si="1"/>
        <v>0</v>
      </c>
      <c r="P27" s="104">
        <f t="shared" si="2"/>
        <v>0</v>
      </c>
      <c r="Q27" s="104">
        <f t="shared" si="6"/>
        <v>0</v>
      </c>
      <c r="R27" s="106">
        <f t="shared" si="7"/>
        <v>0</v>
      </c>
      <c r="S27" s="107">
        <v>0</v>
      </c>
      <c r="T27" s="107">
        <v>0</v>
      </c>
      <c r="U27" s="107"/>
      <c r="V27" s="108">
        <f t="shared" si="3"/>
        <v>0</v>
      </c>
      <c r="W27" s="108">
        <f t="shared" si="8"/>
        <v>0</v>
      </c>
      <c r="X27" s="105"/>
      <c r="Y27" s="109">
        <f t="shared" si="9"/>
        <v>0</v>
      </c>
      <c r="Z27" s="110"/>
      <c r="AA27" s="111"/>
      <c r="AB27" s="114"/>
      <c r="AC27" s="111"/>
      <c r="AD27" s="112">
        <f t="shared" si="10"/>
        <v>0</v>
      </c>
    </row>
    <row r="28" spans="1:33" ht="20.100000000000001" customHeight="1">
      <c r="A28" s="100">
        <f t="shared" si="11"/>
        <v>14</v>
      </c>
      <c r="B28" s="101" t="str">
        <f>IF(RESUMEN!B22="","",RESUMEN!B22)</f>
        <v/>
      </c>
      <c r="C28" s="102" t="str">
        <f>IF(RESUMEN!C22="","",RESUMEN!C22)</f>
        <v/>
      </c>
      <c r="D28" s="101" t="str">
        <f>IF(RESUMEN!D22="","",RESUMEN!D22)</f>
        <v/>
      </c>
      <c r="E28" s="103"/>
      <c r="F28" s="247">
        <f t="shared" si="4"/>
        <v>0</v>
      </c>
      <c r="G28" s="103"/>
      <c r="H28" s="103"/>
      <c r="I28" s="104">
        <f>IF(H28=$R$2,'SS-SMI'!$H$22,IF(H28=$S$2,'SS-SMI'!$I$22,IF(H28=$T$2,'SS-SMI'!$J$22,0)))</f>
        <v>0</v>
      </c>
      <c r="J28" s="104">
        <f t="shared" si="5"/>
        <v>0</v>
      </c>
      <c r="K28" s="104">
        <f t="shared" si="0"/>
        <v>0</v>
      </c>
      <c r="L28" s="105"/>
      <c r="M28" s="105"/>
      <c r="N28" s="105"/>
      <c r="O28" s="104">
        <f t="shared" si="1"/>
        <v>0</v>
      </c>
      <c r="P28" s="104">
        <f t="shared" si="2"/>
        <v>0</v>
      </c>
      <c r="Q28" s="104">
        <f t="shared" si="6"/>
        <v>0</v>
      </c>
      <c r="R28" s="106">
        <f t="shared" si="7"/>
        <v>0</v>
      </c>
      <c r="S28" s="107">
        <v>0</v>
      </c>
      <c r="T28" s="107">
        <v>0</v>
      </c>
      <c r="U28" s="107"/>
      <c r="V28" s="108">
        <f t="shared" si="3"/>
        <v>0</v>
      </c>
      <c r="W28" s="108">
        <f t="shared" si="8"/>
        <v>0</v>
      </c>
      <c r="X28" s="105"/>
      <c r="Y28" s="109">
        <f t="shared" si="9"/>
        <v>0</v>
      </c>
      <c r="Z28" s="110"/>
      <c r="AA28" s="111"/>
      <c r="AB28" s="114"/>
      <c r="AC28" s="111"/>
      <c r="AD28" s="112">
        <f t="shared" si="10"/>
        <v>0</v>
      </c>
    </row>
    <row r="29" spans="1:33" ht="20.100000000000001" customHeight="1">
      <c r="A29" s="100">
        <f t="shared" si="11"/>
        <v>15</v>
      </c>
      <c r="B29" s="101" t="str">
        <f>IF(RESUMEN!B23="","",RESUMEN!B23)</f>
        <v/>
      </c>
      <c r="C29" s="102" t="str">
        <f>IF(RESUMEN!C23="","",RESUMEN!C23)</f>
        <v/>
      </c>
      <c r="D29" s="101" t="str">
        <f>IF(RESUMEN!D23="","",RESUMEN!D23)</f>
        <v/>
      </c>
      <c r="E29" s="103"/>
      <c r="F29" s="247">
        <f t="shared" si="4"/>
        <v>0</v>
      </c>
      <c r="G29" s="103"/>
      <c r="H29" s="103"/>
      <c r="I29" s="104">
        <f>IF(H29=$R$2,'SS-SMI'!$H$22,IF(H29=$S$2,'SS-SMI'!$I$22,IF(H29=$T$2,'SS-SMI'!$J$22,0)))</f>
        <v>0</v>
      </c>
      <c r="J29" s="104">
        <f t="shared" si="5"/>
        <v>0</v>
      </c>
      <c r="K29" s="104">
        <f t="shared" si="0"/>
        <v>0</v>
      </c>
      <c r="L29" s="105"/>
      <c r="M29" s="105"/>
      <c r="N29" s="105"/>
      <c r="O29" s="104">
        <f t="shared" si="1"/>
        <v>0</v>
      </c>
      <c r="P29" s="104">
        <f t="shared" si="2"/>
        <v>0</v>
      </c>
      <c r="Q29" s="104">
        <f t="shared" si="6"/>
        <v>0</v>
      </c>
      <c r="R29" s="106">
        <f t="shared" si="7"/>
        <v>0</v>
      </c>
      <c r="S29" s="107">
        <v>0</v>
      </c>
      <c r="T29" s="107">
        <v>0</v>
      </c>
      <c r="U29" s="107"/>
      <c r="V29" s="108">
        <f t="shared" si="3"/>
        <v>0</v>
      </c>
      <c r="W29" s="108">
        <f t="shared" si="8"/>
        <v>0</v>
      </c>
      <c r="X29" s="105"/>
      <c r="Y29" s="109">
        <f t="shared" si="9"/>
        <v>0</v>
      </c>
      <c r="Z29" s="110"/>
      <c r="AA29" s="111"/>
      <c r="AB29" s="114"/>
      <c r="AC29" s="111"/>
      <c r="AD29" s="112">
        <f t="shared" si="10"/>
        <v>0</v>
      </c>
    </row>
    <row r="30" spans="1:33" ht="20.100000000000001" customHeight="1">
      <c r="A30" s="100">
        <f t="shared" si="11"/>
        <v>16</v>
      </c>
      <c r="B30" s="101" t="str">
        <f>IF(RESUMEN!B24="","",RESUMEN!B24)</f>
        <v/>
      </c>
      <c r="C30" s="102" t="str">
        <f>IF(RESUMEN!C24="","",RESUMEN!C24)</f>
        <v/>
      </c>
      <c r="D30" s="101" t="str">
        <f>IF(RESUMEN!D24="","",RESUMEN!D24)</f>
        <v/>
      </c>
      <c r="E30" s="103"/>
      <c r="F30" s="247">
        <f t="shared" si="4"/>
        <v>0</v>
      </c>
      <c r="G30" s="103"/>
      <c r="H30" s="103"/>
      <c r="I30" s="104">
        <f>IF(H30=$R$2,'SS-SMI'!$H$22,IF(H30=$S$2,'SS-SMI'!$I$22,IF(H30=$T$2,'SS-SMI'!$J$22,0)))</f>
        <v>0</v>
      </c>
      <c r="J30" s="104">
        <f t="shared" si="5"/>
        <v>0</v>
      </c>
      <c r="K30" s="104">
        <f t="shared" si="0"/>
        <v>0</v>
      </c>
      <c r="L30" s="105"/>
      <c r="M30" s="105"/>
      <c r="N30" s="105"/>
      <c r="O30" s="104">
        <f t="shared" si="1"/>
        <v>0</v>
      </c>
      <c r="P30" s="104">
        <f t="shared" si="2"/>
        <v>0</v>
      </c>
      <c r="Q30" s="104">
        <f t="shared" si="6"/>
        <v>0</v>
      </c>
      <c r="R30" s="106">
        <f t="shared" si="7"/>
        <v>0</v>
      </c>
      <c r="S30" s="107">
        <v>0</v>
      </c>
      <c r="T30" s="107">
        <v>0</v>
      </c>
      <c r="U30" s="107"/>
      <c r="V30" s="108">
        <f t="shared" si="3"/>
        <v>0</v>
      </c>
      <c r="W30" s="108">
        <f t="shared" si="8"/>
        <v>0</v>
      </c>
      <c r="X30" s="105"/>
      <c r="Y30" s="109">
        <f t="shared" si="9"/>
        <v>0</v>
      </c>
      <c r="Z30" s="110"/>
      <c r="AA30" s="111"/>
      <c r="AB30" s="114"/>
      <c r="AC30" s="111"/>
      <c r="AD30" s="112">
        <f t="shared" si="10"/>
        <v>0</v>
      </c>
    </row>
    <row r="31" spans="1:33" ht="20.100000000000001" customHeight="1">
      <c r="A31" s="100">
        <f t="shared" si="11"/>
        <v>17</v>
      </c>
      <c r="B31" s="101" t="str">
        <f>IF(RESUMEN!B25="","",RESUMEN!B25)</f>
        <v/>
      </c>
      <c r="C31" s="102" t="str">
        <f>IF(RESUMEN!C25="","",RESUMEN!C25)</f>
        <v/>
      </c>
      <c r="D31" s="101" t="str">
        <f>IF(RESUMEN!D25="","",RESUMEN!D25)</f>
        <v/>
      </c>
      <c r="E31" s="103"/>
      <c r="F31" s="247">
        <f t="shared" si="4"/>
        <v>0</v>
      </c>
      <c r="G31" s="103"/>
      <c r="H31" s="103"/>
      <c r="I31" s="104">
        <f>IF(H31=$R$2,'SS-SMI'!$H$22,IF(H31=$S$2,'SS-SMI'!$I$22,IF(H31=$T$2,'SS-SMI'!$J$22,0)))</f>
        <v>0</v>
      </c>
      <c r="J31" s="104">
        <f t="shared" si="5"/>
        <v>0</v>
      </c>
      <c r="K31" s="104">
        <f t="shared" si="0"/>
        <v>0</v>
      </c>
      <c r="L31" s="105"/>
      <c r="M31" s="105"/>
      <c r="N31" s="105"/>
      <c r="O31" s="104">
        <f t="shared" si="1"/>
        <v>0</v>
      </c>
      <c r="P31" s="104">
        <f t="shared" si="2"/>
        <v>0</v>
      </c>
      <c r="Q31" s="104">
        <f t="shared" si="6"/>
        <v>0</v>
      </c>
      <c r="R31" s="106">
        <f t="shared" si="7"/>
        <v>0</v>
      </c>
      <c r="S31" s="107">
        <v>0</v>
      </c>
      <c r="T31" s="107">
        <v>0</v>
      </c>
      <c r="U31" s="107"/>
      <c r="V31" s="108">
        <f t="shared" si="3"/>
        <v>0</v>
      </c>
      <c r="W31" s="108">
        <f t="shared" si="8"/>
        <v>0</v>
      </c>
      <c r="X31" s="105"/>
      <c r="Y31" s="109">
        <f t="shared" si="9"/>
        <v>0</v>
      </c>
      <c r="Z31" s="110"/>
      <c r="AA31" s="111"/>
      <c r="AB31" s="114"/>
      <c r="AC31" s="111"/>
      <c r="AD31" s="112">
        <f t="shared" si="10"/>
        <v>0</v>
      </c>
    </row>
    <row r="32" spans="1:33" ht="20.100000000000001" customHeight="1">
      <c r="A32" s="100">
        <f t="shared" si="11"/>
        <v>18</v>
      </c>
      <c r="B32" s="101" t="str">
        <f>IF(RESUMEN!B26="","",RESUMEN!B26)</f>
        <v/>
      </c>
      <c r="C32" s="102" t="str">
        <f>IF(RESUMEN!C26="","",RESUMEN!C26)</f>
        <v/>
      </c>
      <c r="D32" s="101" t="str">
        <f>IF(RESUMEN!D26="","",RESUMEN!D26)</f>
        <v/>
      </c>
      <c r="E32" s="103"/>
      <c r="F32" s="247">
        <f t="shared" si="4"/>
        <v>0</v>
      </c>
      <c r="G32" s="103"/>
      <c r="H32" s="103"/>
      <c r="I32" s="104">
        <f>IF(H32=$R$2,'SS-SMI'!$H$22,IF(H32=$S$2,'SS-SMI'!$I$22,IF(H32=$T$2,'SS-SMI'!$J$22,0)))</f>
        <v>0</v>
      </c>
      <c r="J32" s="104">
        <f t="shared" si="5"/>
        <v>0</v>
      </c>
      <c r="K32" s="104">
        <f t="shared" si="0"/>
        <v>0</v>
      </c>
      <c r="L32" s="105"/>
      <c r="M32" s="105"/>
      <c r="N32" s="105"/>
      <c r="O32" s="104">
        <f t="shared" si="1"/>
        <v>0</v>
      </c>
      <c r="P32" s="104">
        <f t="shared" si="2"/>
        <v>0</v>
      </c>
      <c r="Q32" s="104">
        <f t="shared" si="6"/>
        <v>0</v>
      </c>
      <c r="R32" s="106">
        <f t="shared" si="7"/>
        <v>0</v>
      </c>
      <c r="S32" s="107">
        <v>0</v>
      </c>
      <c r="T32" s="107">
        <v>0</v>
      </c>
      <c r="U32" s="107"/>
      <c r="V32" s="108">
        <f t="shared" si="3"/>
        <v>0</v>
      </c>
      <c r="W32" s="108">
        <f t="shared" si="8"/>
        <v>0</v>
      </c>
      <c r="X32" s="105"/>
      <c r="Y32" s="109">
        <f t="shared" si="9"/>
        <v>0</v>
      </c>
      <c r="Z32" s="110"/>
      <c r="AA32" s="111"/>
      <c r="AB32" s="114"/>
      <c r="AC32" s="111"/>
      <c r="AD32" s="112">
        <f t="shared" si="10"/>
        <v>0</v>
      </c>
    </row>
    <row r="33" spans="1:30" ht="20.100000000000001" customHeight="1">
      <c r="A33" s="100">
        <f t="shared" si="11"/>
        <v>19</v>
      </c>
      <c r="B33" s="101" t="str">
        <f>IF(RESUMEN!B27="","",RESUMEN!B27)</f>
        <v/>
      </c>
      <c r="C33" s="102" t="str">
        <f>IF(RESUMEN!C27="","",RESUMEN!C27)</f>
        <v/>
      </c>
      <c r="D33" s="101" t="str">
        <f>IF(RESUMEN!D27="","",RESUMEN!D27)</f>
        <v/>
      </c>
      <c r="E33" s="103"/>
      <c r="F33" s="247">
        <f t="shared" si="4"/>
        <v>0</v>
      </c>
      <c r="G33" s="103"/>
      <c r="H33" s="103"/>
      <c r="I33" s="104">
        <f>IF(H33=$R$2,'SS-SMI'!$H$22,IF(H33=$S$2,'SS-SMI'!$I$22,IF(H33=$T$2,'SS-SMI'!$J$22,0)))</f>
        <v>0</v>
      </c>
      <c r="J33" s="104">
        <f t="shared" si="5"/>
        <v>0</v>
      </c>
      <c r="K33" s="104">
        <f t="shared" si="0"/>
        <v>0</v>
      </c>
      <c r="L33" s="105"/>
      <c r="M33" s="105"/>
      <c r="N33" s="105"/>
      <c r="O33" s="104">
        <f t="shared" si="1"/>
        <v>0</v>
      </c>
      <c r="P33" s="104">
        <f t="shared" si="2"/>
        <v>0</v>
      </c>
      <c r="Q33" s="104">
        <f t="shared" si="6"/>
        <v>0</v>
      </c>
      <c r="R33" s="106">
        <f t="shared" si="7"/>
        <v>0</v>
      </c>
      <c r="S33" s="107">
        <v>0</v>
      </c>
      <c r="T33" s="107">
        <v>0</v>
      </c>
      <c r="U33" s="107"/>
      <c r="V33" s="108">
        <f t="shared" si="3"/>
        <v>0</v>
      </c>
      <c r="W33" s="108">
        <f t="shared" si="8"/>
        <v>0</v>
      </c>
      <c r="X33" s="105"/>
      <c r="Y33" s="109">
        <f t="shared" si="9"/>
        <v>0</v>
      </c>
      <c r="Z33" s="110"/>
      <c r="AA33" s="111"/>
      <c r="AB33" s="114"/>
      <c r="AC33" s="111"/>
      <c r="AD33" s="112">
        <f t="shared" si="10"/>
        <v>0</v>
      </c>
    </row>
    <row r="34" spans="1:30" ht="20.100000000000001" customHeight="1">
      <c r="A34" s="100">
        <f t="shared" si="11"/>
        <v>20</v>
      </c>
      <c r="B34" s="101" t="str">
        <f>IF(RESUMEN!B28="","",RESUMEN!B28)</f>
        <v/>
      </c>
      <c r="C34" s="102" t="str">
        <f>IF(RESUMEN!C28="","",RESUMEN!C28)</f>
        <v/>
      </c>
      <c r="D34" s="101" t="str">
        <f>IF(RESUMEN!D28="","",RESUMEN!D28)</f>
        <v/>
      </c>
      <c r="E34" s="103"/>
      <c r="F34" s="247">
        <f t="shared" si="4"/>
        <v>0</v>
      </c>
      <c r="G34" s="103"/>
      <c r="H34" s="103"/>
      <c r="I34" s="104">
        <f>IF(H34=$R$2,'SS-SMI'!$H$22,IF(H34=$S$2,'SS-SMI'!$I$22,IF(H34=$T$2,'SS-SMI'!$J$22,0)))</f>
        <v>0</v>
      </c>
      <c r="J34" s="104">
        <f t="shared" si="5"/>
        <v>0</v>
      </c>
      <c r="K34" s="104">
        <f t="shared" si="0"/>
        <v>0</v>
      </c>
      <c r="L34" s="105"/>
      <c r="M34" s="105"/>
      <c r="N34" s="105"/>
      <c r="O34" s="104">
        <f t="shared" si="1"/>
        <v>0</v>
      </c>
      <c r="P34" s="104">
        <f t="shared" si="2"/>
        <v>0</v>
      </c>
      <c r="Q34" s="104">
        <f t="shared" si="6"/>
        <v>0</v>
      </c>
      <c r="R34" s="106">
        <f t="shared" si="7"/>
        <v>0</v>
      </c>
      <c r="S34" s="107">
        <v>0</v>
      </c>
      <c r="T34" s="107">
        <v>0</v>
      </c>
      <c r="U34" s="107"/>
      <c r="V34" s="108">
        <f t="shared" si="3"/>
        <v>0</v>
      </c>
      <c r="W34" s="108">
        <f t="shared" si="8"/>
        <v>0</v>
      </c>
      <c r="X34" s="105"/>
      <c r="Y34" s="109">
        <f t="shared" si="9"/>
        <v>0</v>
      </c>
      <c r="Z34" s="110"/>
      <c r="AA34" s="111"/>
      <c r="AB34" s="114"/>
      <c r="AC34" s="111"/>
      <c r="AD34" s="112">
        <f t="shared" si="10"/>
        <v>0</v>
      </c>
    </row>
    <row r="35" spans="1:30" ht="20.100000000000001" customHeight="1">
      <c r="A35" s="100">
        <f t="shared" si="11"/>
        <v>21</v>
      </c>
      <c r="B35" s="101" t="str">
        <f>IF(RESUMEN!B29="","",RESUMEN!B29)</f>
        <v/>
      </c>
      <c r="C35" s="102" t="str">
        <f>IF(RESUMEN!C29="","",RESUMEN!C29)</f>
        <v/>
      </c>
      <c r="D35" s="101" t="str">
        <f>IF(RESUMEN!D29="","",RESUMEN!D29)</f>
        <v/>
      </c>
      <c r="E35" s="103"/>
      <c r="F35" s="247">
        <f t="shared" si="4"/>
        <v>0</v>
      </c>
      <c r="G35" s="103"/>
      <c r="H35" s="103"/>
      <c r="I35" s="104">
        <f>IF(H35=$R$2,'SS-SMI'!$H$22,IF(H35=$S$2,'SS-SMI'!$I$22,IF(H35=$T$2,'SS-SMI'!$J$22,0)))</f>
        <v>0</v>
      </c>
      <c r="J35" s="104">
        <f t="shared" si="5"/>
        <v>0</v>
      </c>
      <c r="K35" s="104">
        <f t="shared" si="0"/>
        <v>0</v>
      </c>
      <c r="L35" s="105"/>
      <c r="M35" s="105"/>
      <c r="N35" s="105"/>
      <c r="O35" s="104">
        <f t="shared" si="1"/>
        <v>0</v>
      </c>
      <c r="P35" s="104">
        <f t="shared" si="2"/>
        <v>0</v>
      </c>
      <c r="Q35" s="104">
        <f t="shared" si="6"/>
        <v>0</v>
      </c>
      <c r="R35" s="106">
        <f t="shared" si="7"/>
        <v>0</v>
      </c>
      <c r="S35" s="107">
        <v>0</v>
      </c>
      <c r="T35" s="107">
        <v>0</v>
      </c>
      <c r="U35" s="107"/>
      <c r="V35" s="108">
        <f t="shared" si="3"/>
        <v>0</v>
      </c>
      <c r="W35" s="108">
        <f t="shared" si="8"/>
        <v>0</v>
      </c>
      <c r="X35" s="105"/>
      <c r="Y35" s="109">
        <f t="shared" si="9"/>
        <v>0</v>
      </c>
      <c r="Z35" s="110"/>
      <c r="AA35" s="111"/>
      <c r="AB35" s="114"/>
      <c r="AC35" s="111"/>
      <c r="AD35" s="112">
        <f t="shared" si="10"/>
        <v>0</v>
      </c>
    </row>
    <row r="36" spans="1:30" ht="20.100000000000001" customHeight="1">
      <c r="A36" s="100">
        <f t="shared" si="11"/>
        <v>22</v>
      </c>
      <c r="B36" s="101" t="str">
        <f>IF(RESUMEN!B30="","",RESUMEN!B30)</f>
        <v/>
      </c>
      <c r="C36" s="102" t="str">
        <f>IF(RESUMEN!C30="","",RESUMEN!C30)</f>
        <v/>
      </c>
      <c r="D36" s="101" t="str">
        <f>IF(RESUMEN!D30="","",RESUMEN!D30)</f>
        <v/>
      </c>
      <c r="E36" s="103"/>
      <c r="F36" s="247">
        <f t="shared" si="4"/>
        <v>0</v>
      </c>
      <c r="G36" s="103"/>
      <c r="H36" s="103"/>
      <c r="I36" s="104">
        <f>IF(H36=$R$2,'SS-SMI'!$H$22,IF(H36=$S$2,'SS-SMI'!$I$22,IF(H36=$T$2,'SS-SMI'!$J$22,0)))</f>
        <v>0</v>
      </c>
      <c r="J36" s="104">
        <f t="shared" si="5"/>
        <v>0</v>
      </c>
      <c r="K36" s="104">
        <f t="shared" si="0"/>
        <v>0</v>
      </c>
      <c r="L36" s="105"/>
      <c r="M36" s="105"/>
      <c r="N36" s="105"/>
      <c r="O36" s="104">
        <f t="shared" si="1"/>
        <v>0</v>
      </c>
      <c r="P36" s="104">
        <f t="shared" si="2"/>
        <v>0</v>
      </c>
      <c r="Q36" s="104">
        <f t="shared" si="6"/>
        <v>0</v>
      </c>
      <c r="R36" s="106">
        <f t="shared" si="7"/>
        <v>0</v>
      </c>
      <c r="S36" s="107">
        <v>0</v>
      </c>
      <c r="T36" s="107">
        <v>0</v>
      </c>
      <c r="U36" s="107"/>
      <c r="V36" s="108">
        <f t="shared" si="3"/>
        <v>0</v>
      </c>
      <c r="W36" s="108">
        <f t="shared" si="8"/>
        <v>0</v>
      </c>
      <c r="X36" s="105"/>
      <c r="Y36" s="109">
        <f t="shared" si="9"/>
        <v>0</v>
      </c>
      <c r="Z36" s="110"/>
      <c r="AA36" s="111"/>
      <c r="AB36" s="114"/>
      <c r="AC36" s="111"/>
      <c r="AD36" s="112">
        <f t="shared" si="10"/>
        <v>0</v>
      </c>
    </row>
    <row r="37" spans="1:30" ht="20.100000000000001" customHeight="1">
      <c r="A37" s="100">
        <f t="shared" si="11"/>
        <v>23</v>
      </c>
      <c r="B37" s="101" t="str">
        <f>IF(RESUMEN!B31="","",RESUMEN!B31)</f>
        <v/>
      </c>
      <c r="C37" s="102" t="str">
        <f>IF(RESUMEN!C31="","",RESUMEN!C31)</f>
        <v/>
      </c>
      <c r="D37" s="101" t="str">
        <f>IF(RESUMEN!D31="","",RESUMEN!D31)</f>
        <v/>
      </c>
      <c r="E37" s="103"/>
      <c r="F37" s="247">
        <f t="shared" si="4"/>
        <v>0</v>
      </c>
      <c r="G37" s="103"/>
      <c r="H37" s="103"/>
      <c r="I37" s="104">
        <f>IF(H37=$R$2,'SS-SMI'!$H$22,IF(H37=$S$2,'SS-SMI'!$I$22,IF(H37=$T$2,'SS-SMI'!$J$22,0)))</f>
        <v>0</v>
      </c>
      <c r="J37" s="104">
        <f t="shared" si="5"/>
        <v>0</v>
      </c>
      <c r="K37" s="104">
        <f t="shared" si="0"/>
        <v>0</v>
      </c>
      <c r="L37" s="105"/>
      <c r="M37" s="105"/>
      <c r="N37" s="105"/>
      <c r="O37" s="104">
        <f t="shared" si="1"/>
        <v>0</v>
      </c>
      <c r="P37" s="104">
        <f t="shared" si="2"/>
        <v>0</v>
      </c>
      <c r="Q37" s="104">
        <f t="shared" si="6"/>
        <v>0</v>
      </c>
      <c r="R37" s="106">
        <f t="shared" si="7"/>
        <v>0</v>
      </c>
      <c r="S37" s="107">
        <v>0</v>
      </c>
      <c r="T37" s="107">
        <v>0</v>
      </c>
      <c r="U37" s="107"/>
      <c r="V37" s="108">
        <f t="shared" si="3"/>
        <v>0</v>
      </c>
      <c r="W37" s="108">
        <f t="shared" si="8"/>
        <v>0</v>
      </c>
      <c r="X37" s="105"/>
      <c r="Y37" s="109">
        <f t="shared" si="9"/>
        <v>0</v>
      </c>
      <c r="Z37" s="110"/>
      <c r="AA37" s="111"/>
      <c r="AB37" s="114"/>
      <c r="AC37" s="111"/>
      <c r="AD37" s="112">
        <f t="shared" si="10"/>
        <v>0</v>
      </c>
    </row>
    <row r="38" spans="1:30" ht="20.100000000000001" customHeight="1">
      <c r="A38" s="100">
        <f t="shared" si="11"/>
        <v>24</v>
      </c>
      <c r="B38" s="101" t="str">
        <f>IF(RESUMEN!B32="","",RESUMEN!B32)</f>
        <v/>
      </c>
      <c r="C38" s="102" t="str">
        <f>IF(RESUMEN!C32="","",RESUMEN!C32)</f>
        <v/>
      </c>
      <c r="D38" s="101" t="str">
        <f>IF(RESUMEN!D32="","",RESUMEN!D32)</f>
        <v/>
      </c>
      <c r="E38" s="103"/>
      <c r="F38" s="247">
        <f t="shared" si="4"/>
        <v>0</v>
      </c>
      <c r="G38" s="103"/>
      <c r="H38" s="103"/>
      <c r="I38" s="104">
        <f>IF(H38=$R$2,'SS-SMI'!$H$22,IF(H38=$S$2,'SS-SMI'!$I$22,IF(H38=$T$2,'SS-SMI'!$J$22,0)))</f>
        <v>0</v>
      </c>
      <c r="J38" s="104">
        <f t="shared" si="5"/>
        <v>0</v>
      </c>
      <c r="K38" s="104">
        <f t="shared" si="0"/>
        <v>0</v>
      </c>
      <c r="L38" s="105"/>
      <c r="M38" s="105"/>
      <c r="N38" s="105"/>
      <c r="O38" s="104">
        <f t="shared" si="1"/>
        <v>0</v>
      </c>
      <c r="P38" s="104">
        <f t="shared" si="2"/>
        <v>0</v>
      </c>
      <c r="Q38" s="104">
        <f t="shared" si="6"/>
        <v>0</v>
      </c>
      <c r="R38" s="106">
        <f t="shared" si="7"/>
        <v>0</v>
      </c>
      <c r="S38" s="107">
        <v>0</v>
      </c>
      <c r="T38" s="107">
        <v>0</v>
      </c>
      <c r="U38" s="107"/>
      <c r="V38" s="108">
        <f t="shared" si="3"/>
        <v>0</v>
      </c>
      <c r="W38" s="108">
        <f t="shared" si="8"/>
        <v>0</v>
      </c>
      <c r="X38" s="105"/>
      <c r="Y38" s="109">
        <f t="shared" si="9"/>
        <v>0</v>
      </c>
      <c r="Z38" s="110"/>
      <c r="AA38" s="111"/>
      <c r="AB38" s="114"/>
      <c r="AC38" s="111"/>
      <c r="AD38" s="112">
        <f t="shared" si="10"/>
        <v>0</v>
      </c>
    </row>
    <row r="39" spans="1:30" ht="20.100000000000001" customHeight="1">
      <c r="A39" s="100">
        <f t="shared" si="11"/>
        <v>25</v>
      </c>
      <c r="B39" s="101" t="str">
        <f>IF(RESUMEN!B33="","",RESUMEN!B33)</f>
        <v/>
      </c>
      <c r="C39" s="102" t="str">
        <f>IF(RESUMEN!C33="","",RESUMEN!C33)</f>
        <v/>
      </c>
      <c r="D39" s="101" t="str">
        <f>IF(RESUMEN!D33="","",RESUMEN!D33)</f>
        <v/>
      </c>
      <c r="E39" s="103"/>
      <c r="F39" s="247">
        <f t="shared" si="4"/>
        <v>0</v>
      </c>
      <c r="G39" s="103"/>
      <c r="H39" s="103"/>
      <c r="I39" s="104">
        <f>IF(H39=$R$2,'SS-SMI'!$H$22,IF(H39=$S$2,'SS-SMI'!$I$22,IF(H39=$T$2,'SS-SMI'!$J$22,0)))</f>
        <v>0</v>
      </c>
      <c r="J39" s="104">
        <f t="shared" si="5"/>
        <v>0</v>
      </c>
      <c r="K39" s="104">
        <f t="shared" si="0"/>
        <v>0</v>
      </c>
      <c r="L39" s="105"/>
      <c r="M39" s="105"/>
      <c r="N39" s="105"/>
      <c r="O39" s="104">
        <f t="shared" si="1"/>
        <v>0</v>
      </c>
      <c r="P39" s="104">
        <f t="shared" si="2"/>
        <v>0</v>
      </c>
      <c r="Q39" s="104">
        <f t="shared" si="6"/>
        <v>0</v>
      </c>
      <c r="R39" s="106">
        <f t="shared" si="7"/>
        <v>0</v>
      </c>
      <c r="S39" s="107">
        <v>0</v>
      </c>
      <c r="T39" s="107">
        <v>0</v>
      </c>
      <c r="U39" s="107"/>
      <c r="V39" s="108">
        <f t="shared" si="3"/>
        <v>0</v>
      </c>
      <c r="W39" s="108">
        <f t="shared" si="8"/>
        <v>0</v>
      </c>
      <c r="X39" s="105"/>
      <c r="Y39" s="109">
        <f t="shared" si="9"/>
        <v>0</v>
      </c>
      <c r="Z39" s="110"/>
      <c r="AA39" s="111"/>
      <c r="AB39" s="114"/>
      <c r="AC39" s="111"/>
      <c r="AD39" s="112">
        <f t="shared" si="10"/>
        <v>0</v>
      </c>
    </row>
    <row r="40" spans="1:30" ht="20.100000000000001" customHeight="1">
      <c r="A40" s="100">
        <f t="shared" si="11"/>
        <v>26</v>
      </c>
      <c r="B40" s="101" t="str">
        <f>IF(RESUMEN!B34="","",RESUMEN!B34)</f>
        <v/>
      </c>
      <c r="C40" s="102" t="str">
        <f>IF(RESUMEN!C34="","",RESUMEN!C34)</f>
        <v/>
      </c>
      <c r="D40" s="101" t="str">
        <f>IF(RESUMEN!D34="","",RESUMEN!D34)</f>
        <v/>
      </c>
      <c r="E40" s="103"/>
      <c r="F40" s="247">
        <f t="shared" si="4"/>
        <v>0</v>
      </c>
      <c r="G40" s="103"/>
      <c r="H40" s="103"/>
      <c r="I40" s="104">
        <f>IF(H40=$R$2,'SS-SMI'!$H$22,IF(H40=$S$2,'SS-SMI'!$I$22,IF(H40=$T$2,'SS-SMI'!$J$22,0)))</f>
        <v>0</v>
      </c>
      <c r="J40" s="104">
        <f t="shared" si="5"/>
        <v>0</v>
      </c>
      <c r="K40" s="104">
        <f t="shared" si="0"/>
        <v>0</v>
      </c>
      <c r="L40" s="105"/>
      <c r="M40" s="105"/>
      <c r="N40" s="105"/>
      <c r="O40" s="104">
        <f t="shared" si="1"/>
        <v>0</v>
      </c>
      <c r="P40" s="104">
        <f t="shared" si="2"/>
        <v>0</v>
      </c>
      <c r="Q40" s="104">
        <f t="shared" si="6"/>
        <v>0</v>
      </c>
      <c r="R40" s="106">
        <f t="shared" si="7"/>
        <v>0</v>
      </c>
      <c r="S40" s="107">
        <v>0</v>
      </c>
      <c r="T40" s="107">
        <v>0</v>
      </c>
      <c r="U40" s="107"/>
      <c r="V40" s="108">
        <f t="shared" si="3"/>
        <v>0</v>
      </c>
      <c r="W40" s="108">
        <f t="shared" si="8"/>
        <v>0</v>
      </c>
      <c r="X40" s="105"/>
      <c r="Y40" s="109">
        <f t="shared" si="9"/>
        <v>0</v>
      </c>
      <c r="Z40" s="110"/>
      <c r="AA40" s="111"/>
      <c r="AB40" s="114"/>
      <c r="AC40" s="111"/>
      <c r="AD40" s="112">
        <f t="shared" si="10"/>
        <v>0</v>
      </c>
    </row>
    <row r="41" spans="1:30" ht="20.100000000000001" customHeight="1">
      <c r="A41" s="100">
        <f t="shared" si="11"/>
        <v>27</v>
      </c>
      <c r="B41" s="101" t="str">
        <f>IF(RESUMEN!B35="","",RESUMEN!B35)</f>
        <v/>
      </c>
      <c r="C41" s="102" t="str">
        <f>IF(RESUMEN!C35="","",RESUMEN!C35)</f>
        <v/>
      </c>
      <c r="D41" s="101" t="str">
        <f>IF(RESUMEN!D35="","",RESUMEN!D35)</f>
        <v/>
      </c>
      <c r="E41" s="103"/>
      <c r="F41" s="247">
        <f t="shared" si="4"/>
        <v>0</v>
      </c>
      <c r="G41" s="103"/>
      <c r="H41" s="103"/>
      <c r="I41" s="104">
        <f>IF(H41=$R$2,'SS-SMI'!$H$22,IF(H41=$S$2,'SS-SMI'!$I$22,IF(H41=$T$2,'SS-SMI'!$J$22,0)))</f>
        <v>0</v>
      </c>
      <c r="J41" s="104">
        <f t="shared" si="5"/>
        <v>0</v>
      </c>
      <c r="K41" s="104">
        <f t="shared" si="0"/>
        <v>0</v>
      </c>
      <c r="L41" s="105"/>
      <c r="M41" s="105"/>
      <c r="N41" s="105"/>
      <c r="O41" s="104">
        <f t="shared" si="1"/>
        <v>0</v>
      </c>
      <c r="P41" s="104">
        <f t="shared" si="2"/>
        <v>0</v>
      </c>
      <c r="Q41" s="104">
        <f t="shared" si="6"/>
        <v>0</v>
      </c>
      <c r="R41" s="106">
        <f t="shared" si="7"/>
        <v>0</v>
      </c>
      <c r="S41" s="107">
        <v>0</v>
      </c>
      <c r="T41" s="107">
        <v>0</v>
      </c>
      <c r="U41" s="107"/>
      <c r="V41" s="108">
        <f t="shared" si="3"/>
        <v>0</v>
      </c>
      <c r="W41" s="108">
        <f t="shared" si="8"/>
        <v>0</v>
      </c>
      <c r="X41" s="105"/>
      <c r="Y41" s="109">
        <f t="shared" si="9"/>
        <v>0</v>
      </c>
      <c r="Z41" s="110"/>
      <c r="AA41" s="111"/>
      <c r="AB41" s="114"/>
      <c r="AC41" s="111"/>
      <c r="AD41" s="112">
        <f t="shared" si="10"/>
        <v>0</v>
      </c>
    </row>
    <row r="42" spans="1:30" ht="20.100000000000001" customHeight="1">
      <c r="A42" s="100">
        <f t="shared" si="11"/>
        <v>28</v>
      </c>
      <c r="B42" s="101" t="str">
        <f>IF(RESUMEN!B36="","",RESUMEN!B36)</f>
        <v/>
      </c>
      <c r="C42" s="102" t="str">
        <f>IF(RESUMEN!C36="","",RESUMEN!C36)</f>
        <v/>
      </c>
      <c r="D42" s="101" t="str">
        <f>IF(RESUMEN!D36="","",RESUMEN!D36)</f>
        <v/>
      </c>
      <c r="E42" s="103"/>
      <c r="F42" s="247">
        <f t="shared" si="4"/>
        <v>0</v>
      </c>
      <c r="G42" s="103"/>
      <c r="H42" s="103"/>
      <c r="I42" s="104">
        <f>IF(H42=$R$2,'SS-SMI'!$H$22,IF(H42=$S$2,'SS-SMI'!$I$22,IF(H42=$T$2,'SS-SMI'!$J$22,0)))</f>
        <v>0</v>
      </c>
      <c r="J42" s="104">
        <f t="shared" si="5"/>
        <v>0</v>
      </c>
      <c r="K42" s="104">
        <f t="shared" si="0"/>
        <v>0</v>
      </c>
      <c r="L42" s="105"/>
      <c r="M42" s="105"/>
      <c r="N42" s="105"/>
      <c r="O42" s="104">
        <f t="shared" si="1"/>
        <v>0</v>
      </c>
      <c r="P42" s="104">
        <f t="shared" si="2"/>
        <v>0</v>
      </c>
      <c r="Q42" s="104">
        <f t="shared" si="6"/>
        <v>0</v>
      </c>
      <c r="R42" s="106">
        <f t="shared" si="7"/>
        <v>0</v>
      </c>
      <c r="S42" s="107">
        <v>0</v>
      </c>
      <c r="T42" s="107">
        <v>0</v>
      </c>
      <c r="U42" s="107"/>
      <c r="V42" s="108">
        <f t="shared" si="3"/>
        <v>0</v>
      </c>
      <c r="W42" s="108">
        <f t="shared" si="8"/>
        <v>0</v>
      </c>
      <c r="X42" s="105"/>
      <c r="Y42" s="109">
        <f t="shared" si="9"/>
        <v>0</v>
      </c>
      <c r="Z42" s="110"/>
      <c r="AA42" s="111"/>
      <c r="AB42" s="114"/>
      <c r="AC42" s="111"/>
      <c r="AD42" s="112">
        <f t="shared" si="10"/>
        <v>0</v>
      </c>
    </row>
    <row r="43" spans="1:30" ht="20.100000000000001" customHeight="1">
      <c r="A43" s="100">
        <f t="shared" si="11"/>
        <v>29</v>
      </c>
      <c r="B43" s="101" t="str">
        <f>IF(RESUMEN!B37="","",RESUMEN!B37)</f>
        <v/>
      </c>
      <c r="C43" s="102" t="str">
        <f>IF(RESUMEN!C37="","",RESUMEN!C37)</f>
        <v/>
      </c>
      <c r="D43" s="101" t="str">
        <f>IF(RESUMEN!D37="","",RESUMEN!D37)</f>
        <v/>
      </c>
      <c r="E43" s="103"/>
      <c r="F43" s="247">
        <f t="shared" si="4"/>
        <v>0</v>
      </c>
      <c r="G43" s="103"/>
      <c r="H43" s="103"/>
      <c r="I43" s="104">
        <f>IF(H43=$R$2,'SS-SMI'!$H$22,IF(H43=$S$2,'SS-SMI'!$I$22,IF(H43=$T$2,'SS-SMI'!$J$22,0)))</f>
        <v>0</v>
      </c>
      <c r="J43" s="104">
        <f t="shared" si="5"/>
        <v>0</v>
      </c>
      <c r="K43" s="104">
        <f t="shared" si="0"/>
        <v>0</v>
      </c>
      <c r="L43" s="105"/>
      <c r="M43" s="105"/>
      <c r="N43" s="105"/>
      <c r="O43" s="104">
        <f t="shared" si="1"/>
        <v>0</v>
      </c>
      <c r="P43" s="104">
        <f t="shared" si="2"/>
        <v>0</v>
      </c>
      <c r="Q43" s="104">
        <f t="shared" si="6"/>
        <v>0</v>
      </c>
      <c r="R43" s="106">
        <f t="shared" si="7"/>
        <v>0</v>
      </c>
      <c r="S43" s="107">
        <v>0</v>
      </c>
      <c r="T43" s="107">
        <v>0</v>
      </c>
      <c r="U43" s="107"/>
      <c r="V43" s="108">
        <f t="shared" si="3"/>
        <v>0</v>
      </c>
      <c r="W43" s="108">
        <f t="shared" si="8"/>
        <v>0</v>
      </c>
      <c r="X43" s="105"/>
      <c r="Y43" s="109">
        <f t="shared" si="9"/>
        <v>0</v>
      </c>
      <c r="Z43" s="110"/>
      <c r="AA43" s="111"/>
      <c r="AB43" s="114"/>
      <c r="AC43" s="111"/>
      <c r="AD43" s="112">
        <f t="shared" si="10"/>
        <v>0</v>
      </c>
    </row>
    <row r="44" spans="1:30" ht="20.100000000000001" customHeight="1">
      <c r="A44" s="100">
        <f t="shared" si="11"/>
        <v>30</v>
      </c>
      <c r="B44" s="101" t="str">
        <f>IF(RESUMEN!B38="","",RESUMEN!B38)</f>
        <v/>
      </c>
      <c r="C44" s="102" t="str">
        <f>IF(RESUMEN!C38="","",RESUMEN!C38)</f>
        <v/>
      </c>
      <c r="D44" s="101" t="str">
        <f>IF(RESUMEN!D38="","",RESUMEN!D38)</f>
        <v/>
      </c>
      <c r="E44" s="103"/>
      <c r="F44" s="247">
        <f t="shared" si="4"/>
        <v>0</v>
      </c>
      <c r="G44" s="103"/>
      <c r="H44" s="103"/>
      <c r="I44" s="104">
        <f>IF(H44=$R$2,'SS-SMI'!$H$22,IF(H44=$S$2,'SS-SMI'!$I$22,IF(H44=$T$2,'SS-SMI'!$J$22,0)))</f>
        <v>0</v>
      </c>
      <c r="J44" s="104">
        <f t="shared" si="5"/>
        <v>0</v>
      </c>
      <c r="K44" s="104">
        <f t="shared" si="0"/>
        <v>0</v>
      </c>
      <c r="L44" s="105"/>
      <c r="M44" s="105"/>
      <c r="N44" s="105"/>
      <c r="O44" s="104">
        <f t="shared" si="1"/>
        <v>0</v>
      </c>
      <c r="P44" s="104">
        <f t="shared" si="2"/>
        <v>0</v>
      </c>
      <c r="Q44" s="104">
        <f t="shared" si="6"/>
        <v>0</v>
      </c>
      <c r="R44" s="106">
        <f t="shared" si="7"/>
        <v>0</v>
      </c>
      <c r="S44" s="107">
        <v>0</v>
      </c>
      <c r="T44" s="107">
        <v>0</v>
      </c>
      <c r="U44" s="107"/>
      <c r="V44" s="108">
        <f t="shared" si="3"/>
        <v>0</v>
      </c>
      <c r="W44" s="108">
        <f t="shared" si="8"/>
        <v>0</v>
      </c>
      <c r="X44" s="105"/>
      <c r="Y44" s="109">
        <f t="shared" si="9"/>
        <v>0</v>
      </c>
      <c r="Z44" s="110"/>
      <c r="AA44" s="111"/>
      <c r="AB44" s="114"/>
      <c r="AC44" s="111"/>
      <c r="AD44" s="112">
        <f t="shared" si="10"/>
        <v>0</v>
      </c>
    </row>
    <row r="45" spans="1:30" ht="20.100000000000001" customHeight="1">
      <c r="A45" s="100">
        <f t="shared" si="11"/>
        <v>31</v>
      </c>
      <c r="B45" s="101" t="str">
        <f>IF(RESUMEN!B39="","",RESUMEN!B39)</f>
        <v/>
      </c>
      <c r="C45" s="102" t="str">
        <f>IF(RESUMEN!C39="","",RESUMEN!C39)</f>
        <v/>
      </c>
      <c r="D45" s="101" t="str">
        <f>IF(RESUMEN!D39="","",RESUMEN!D39)</f>
        <v/>
      </c>
      <c r="E45" s="103"/>
      <c r="F45" s="247">
        <f t="shared" si="4"/>
        <v>0</v>
      </c>
      <c r="G45" s="103"/>
      <c r="H45" s="103"/>
      <c r="I45" s="104">
        <f>IF(H45=$R$2,'SS-SMI'!$H$22,IF(H45=$S$2,'SS-SMI'!$I$22,IF(H45=$T$2,'SS-SMI'!$J$22,0)))</f>
        <v>0</v>
      </c>
      <c r="J45" s="104">
        <f t="shared" si="5"/>
        <v>0</v>
      </c>
      <c r="K45" s="104">
        <f t="shared" si="0"/>
        <v>0</v>
      </c>
      <c r="L45" s="105"/>
      <c r="M45" s="105"/>
      <c r="N45" s="105"/>
      <c r="O45" s="104">
        <f t="shared" si="1"/>
        <v>0</v>
      </c>
      <c r="P45" s="104">
        <f t="shared" si="2"/>
        <v>0</v>
      </c>
      <c r="Q45" s="104">
        <f t="shared" si="6"/>
        <v>0</v>
      </c>
      <c r="R45" s="106">
        <f t="shared" si="7"/>
        <v>0</v>
      </c>
      <c r="S45" s="107">
        <v>0</v>
      </c>
      <c r="T45" s="107">
        <v>0</v>
      </c>
      <c r="U45" s="107"/>
      <c r="V45" s="108">
        <f t="shared" si="3"/>
        <v>0</v>
      </c>
      <c r="W45" s="108">
        <f t="shared" si="8"/>
        <v>0</v>
      </c>
      <c r="X45" s="105"/>
      <c r="Y45" s="109">
        <f t="shared" si="9"/>
        <v>0</v>
      </c>
      <c r="Z45" s="110"/>
      <c r="AA45" s="111"/>
      <c r="AB45" s="114"/>
      <c r="AC45" s="111"/>
      <c r="AD45" s="112">
        <f t="shared" si="10"/>
        <v>0</v>
      </c>
    </row>
    <row r="46" spans="1:30" ht="20.100000000000001" customHeight="1">
      <c r="A46" s="100">
        <f t="shared" si="11"/>
        <v>32</v>
      </c>
      <c r="B46" s="101" t="str">
        <f>IF(RESUMEN!B40="","",RESUMEN!B40)</f>
        <v/>
      </c>
      <c r="C46" s="102" t="str">
        <f>IF(RESUMEN!C40="","",RESUMEN!C40)</f>
        <v/>
      </c>
      <c r="D46" s="101" t="str">
        <f>IF(RESUMEN!D40="","",RESUMEN!D40)</f>
        <v/>
      </c>
      <c r="E46" s="103"/>
      <c r="F46" s="247">
        <f t="shared" si="4"/>
        <v>0</v>
      </c>
      <c r="G46" s="103"/>
      <c r="H46" s="103"/>
      <c r="I46" s="104">
        <f>IF(H46=$R$2,'SS-SMI'!$H$22,IF(H46=$S$2,'SS-SMI'!$I$22,IF(H46=$T$2,'SS-SMI'!$J$22,0)))</f>
        <v>0</v>
      </c>
      <c r="J46" s="104">
        <f t="shared" si="5"/>
        <v>0</v>
      </c>
      <c r="K46" s="104">
        <f t="shared" si="0"/>
        <v>0</v>
      </c>
      <c r="L46" s="105"/>
      <c r="M46" s="105"/>
      <c r="N46" s="105"/>
      <c r="O46" s="104">
        <f t="shared" si="1"/>
        <v>0</v>
      </c>
      <c r="P46" s="104">
        <f t="shared" si="2"/>
        <v>0</v>
      </c>
      <c r="Q46" s="104">
        <f t="shared" si="6"/>
        <v>0</v>
      </c>
      <c r="R46" s="106">
        <f t="shared" si="7"/>
        <v>0</v>
      </c>
      <c r="S46" s="107">
        <v>0</v>
      </c>
      <c r="T46" s="107">
        <v>0</v>
      </c>
      <c r="U46" s="107"/>
      <c r="V46" s="108">
        <f t="shared" si="3"/>
        <v>0</v>
      </c>
      <c r="W46" s="108">
        <f t="shared" si="8"/>
        <v>0</v>
      </c>
      <c r="X46" s="105"/>
      <c r="Y46" s="109">
        <f t="shared" si="9"/>
        <v>0</v>
      </c>
      <c r="Z46" s="110"/>
      <c r="AA46" s="111"/>
      <c r="AB46" s="114"/>
      <c r="AC46" s="111"/>
      <c r="AD46" s="112">
        <f t="shared" si="10"/>
        <v>0</v>
      </c>
    </row>
    <row r="47" spans="1:30" ht="20.100000000000001" customHeight="1">
      <c r="A47" s="100">
        <f t="shared" si="11"/>
        <v>33</v>
      </c>
      <c r="B47" s="101" t="str">
        <f>IF(RESUMEN!B41="","",RESUMEN!B41)</f>
        <v/>
      </c>
      <c r="C47" s="102" t="str">
        <f>IF(RESUMEN!C41="","",RESUMEN!C41)</f>
        <v/>
      </c>
      <c r="D47" s="101" t="str">
        <f>IF(RESUMEN!D41="","",RESUMEN!D41)</f>
        <v/>
      </c>
      <c r="E47" s="103"/>
      <c r="F47" s="247">
        <f t="shared" si="4"/>
        <v>0</v>
      </c>
      <c r="G47" s="103"/>
      <c r="H47" s="103"/>
      <c r="I47" s="104">
        <f>IF(H47=$R$2,'SS-SMI'!$H$22,IF(H47=$S$2,'SS-SMI'!$I$22,IF(H47=$T$2,'SS-SMI'!$J$22,0)))</f>
        <v>0</v>
      </c>
      <c r="J47" s="104">
        <f t="shared" si="5"/>
        <v>0</v>
      </c>
      <c r="K47" s="104">
        <f t="shared" si="0"/>
        <v>0</v>
      </c>
      <c r="L47" s="105"/>
      <c r="M47" s="105"/>
      <c r="N47" s="105"/>
      <c r="O47" s="104">
        <f t="shared" ref="O47:O63" si="12">SUM(L47)</f>
        <v>0</v>
      </c>
      <c r="P47" s="104">
        <f t="shared" si="2"/>
        <v>0</v>
      </c>
      <c r="Q47" s="104">
        <f t="shared" si="6"/>
        <v>0</v>
      </c>
      <c r="R47" s="106">
        <f t="shared" si="7"/>
        <v>0</v>
      </c>
      <c r="S47" s="107">
        <v>0</v>
      </c>
      <c r="T47" s="107">
        <v>0</v>
      </c>
      <c r="U47" s="107"/>
      <c r="V47" s="108">
        <f t="shared" si="3"/>
        <v>0</v>
      </c>
      <c r="W47" s="108">
        <f t="shared" si="8"/>
        <v>0</v>
      </c>
      <c r="X47" s="105"/>
      <c r="Y47" s="109">
        <f t="shared" si="9"/>
        <v>0</v>
      </c>
      <c r="Z47" s="110"/>
      <c r="AA47" s="111"/>
      <c r="AB47" s="114"/>
      <c r="AC47" s="111"/>
      <c r="AD47" s="112">
        <f t="shared" si="10"/>
        <v>0</v>
      </c>
    </row>
    <row r="48" spans="1:30" ht="20.100000000000001" customHeight="1">
      <c r="A48" s="100">
        <f t="shared" si="11"/>
        <v>34</v>
      </c>
      <c r="B48" s="101" t="str">
        <f>IF(RESUMEN!B42="","",RESUMEN!B42)</f>
        <v/>
      </c>
      <c r="C48" s="102" t="str">
        <f>IF(RESUMEN!C42="","",RESUMEN!C42)</f>
        <v/>
      </c>
      <c r="D48" s="101" t="str">
        <f>IF(RESUMEN!D42="","",RESUMEN!D42)</f>
        <v/>
      </c>
      <c r="E48" s="103"/>
      <c r="F48" s="247">
        <f t="shared" si="4"/>
        <v>0</v>
      </c>
      <c r="G48" s="103"/>
      <c r="H48" s="103"/>
      <c r="I48" s="104">
        <f>IF(H48=$R$2,'SS-SMI'!$H$22,IF(H48=$S$2,'SS-SMI'!$I$22,IF(H48=$T$2,'SS-SMI'!$J$22,0)))</f>
        <v>0</v>
      </c>
      <c r="J48" s="104">
        <f t="shared" si="5"/>
        <v>0</v>
      </c>
      <c r="K48" s="104">
        <f t="shared" si="0"/>
        <v>0</v>
      </c>
      <c r="L48" s="105"/>
      <c r="M48" s="105"/>
      <c r="N48" s="105"/>
      <c r="O48" s="104">
        <f t="shared" si="12"/>
        <v>0</v>
      </c>
      <c r="P48" s="104">
        <f t="shared" si="2"/>
        <v>0</v>
      </c>
      <c r="Q48" s="104">
        <f t="shared" si="6"/>
        <v>0</v>
      </c>
      <c r="R48" s="106">
        <f t="shared" si="7"/>
        <v>0</v>
      </c>
      <c r="S48" s="107">
        <v>0</v>
      </c>
      <c r="T48" s="107">
        <v>0</v>
      </c>
      <c r="U48" s="107"/>
      <c r="V48" s="108">
        <f t="shared" si="3"/>
        <v>0</v>
      </c>
      <c r="W48" s="108">
        <f t="shared" si="8"/>
        <v>0</v>
      </c>
      <c r="X48" s="105"/>
      <c r="Y48" s="109">
        <f t="shared" si="9"/>
        <v>0</v>
      </c>
      <c r="Z48" s="110"/>
      <c r="AA48" s="111"/>
      <c r="AB48" s="114"/>
      <c r="AC48" s="111"/>
      <c r="AD48" s="112">
        <f t="shared" si="10"/>
        <v>0</v>
      </c>
    </row>
    <row r="49" spans="1:30" ht="20.100000000000001" customHeight="1">
      <c r="A49" s="100">
        <f t="shared" si="11"/>
        <v>35</v>
      </c>
      <c r="B49" s="101" t="str">
        <f>IF(RESUMEN!B43="","",RESUMEN!B43)</f>
        <v/>
      </c>
      <c r="C49" s="102" t="str">
        <f>IF(RESUMEN!C43="","",RESUMEN!C43)</f>
        <v/>
      </c>
      <c r="D49" s="101" t="str">
        <f>IF(RESUMEN!D43="","",RESUMEN!D43)</f>
        <v/>
      </c>
      <c r="E49" s="103"/>
      <c r="F49" s="247">
        <f t="shared" si="4"/>
        <v>0</v>
      </c>
      <c r="G49" s="103"/>
      <c r="H49" s="103"/>
      <c r="I49" s="104">
        <f>IF(H49=$R$2,'SS-SMI'!$H$22,IF(H49=$S$2,'SS-SMI'!$I$22,IF(H49=$T$2,'SS-SMI'!$J$22,0)))</f>
        <v>0</v>
      </c>
      <c r="J49" s="104">
        <f t="shared" si="5"/>
        <v>0</v>
      </c>
      <c r="K49" s="104">
        <f t="shared" si="0"/>
        <v>0</v>
      </c>
      <c r="L49" s="105"/>
      <c r="M49" s="105"/>
      <c r="N49" s="105"/>
      <c r="O49" s="104">
        <f t="shared" si="12"/>
        <v>0</v>
      </c>
      <c r="P49" s="104">
        <f t="shared" si="2"/>
        <v>0</v>
      </c>
      <c r="Q49" s="104">
        <f t="shared" si="6"/>
        <v>0</v>
      </c>
      <c r="R49" s="106">
        <f t="shared" si="7"/>
        <v>0</v>
      </c>
      <c r="S49" s="107">
        <v>0</v>
      </c>
      <c r="T49" s="107">
        <v>0</v>
      </c>
      <c r="U49" s="107"/>
      <c r="V49" s="108">
        <f t="shared" si="3"/>
        <v>0</v>
      </c>
      <c r="W49" s="108">
        <f t="shared" si="8"/>
        <v>0</v>
      </c>
      <c r="X49" s="105"/>
      <c r="Y49" s="109">
        <f t="shared" si="9"/>
        <v>0</v>
      </c>
      <c r="Z49" s="110"/>
      <c r="AA49" s="111"/>
      <c r="AB49" s="114"/>
      <c r="AC49" s="111"/>
      <c r="AD49" s="112">
        <f t="shared" si="10"/>
        <v>0</v>
      </c>
    </row>
    <row r="50" spans="1:30" ht="20.100000000000001" customHeight="1">
      <c r="A50" s="100">
        <f t="shared" si="11"/>
        <v>36</v>
      </c>
      <c r="B50" s="101" t="str">
        <f>IF(RESUMEN!B44="","",RESUMEN!B44)</f>
        <v/>
      </c>
      <c r="C50" s="102" t="str">
        <f>IF(RESUMEN!C44="","",RESUMEN!C44)</f>
        <v/>
      </c>
      <c r="D50" s="101" t="str">
        <f>IF(RESUMEN!D44="","",RESUMEN!D44)</f>
        <v/>
      </c>
      <c r="E50" s="103"/>
      <c r="F50" s="247">
        <f t="shared" si="4"/>
        <v>0</v>
      </c>
      <c r="G50" s="103"/>
      <c r="H50" s="103"/>
      <c r="I50" s="104">
        <f>IF(H50=$R$2,'SS-SMI'!$H$22,IF(H50=$S$2,'SS-SMI'!$I$22,IF(H50=$T$2,'SS-SMI'!$J$22,0)))</f>
        <v>0</v>
      </c>
      <c r="J50" s="104">
        <f t="shared" si="5"/>
        <v>0</v>
      </c>
      <c r="K50" s="104">
        <f t="shared" si="0"/>
        <v>0</v>
      </c>
      <c r="L50" s="105"/>
      <c r="M50" s="105"/>
      <c r="N50" s="105"/>
      <c r="O50" s="104">
        <f t="shared" si="12"/>
        <v>0</v>
      </c>
      <c r="P50" s="104">
        <f t="shared" si="2"/>
        <v>0</v>
      </c>
      <c r="Q50" s="104">
        <f t="shared" si="6"/>
        <v>0</v>
      </c>
      <c r="R50" s="106">
        <f t="shared" si="7"/>
        <v>0</v>
      </c>
      <c r="S50" s="107">
        <v>0</v>
      </c>
      <c r="T50" s="107">
        <v>0</v>
      </c>
      <c r="U50" s="107"/>
      <c r="V50" s="108">
        <f t="shared" si="3"/>
        <v>0</v>
      </c>
      <c r="W50" s="108">
        <f t="shared" si="8"/>
        <v>0</v>
      </c>
      <c r="X50" s="105"/>
      <c r="Y50" s="109">
        <f t="shared" si="9"/>
        <v>0</v>
      </c>
      <c r="Z50" s="110"/>
      <c r="AA50" s="111"/>
      <c r="AB50" s="114"/>
      <c r="AC50" s="111"/>
      <c r="AD50" s="112">
        <f t="shared" si="10"/>
        <v>0</v>
      </c>
    </row>
    <row r="51" spans="1:30" ht="20.100000000000001" customHeight="1">
      <c r="A51" s="100">
        <f t="shared" si="11"/>
        <v>37</v>
      </c>
      <c r="B51" s="101" t="str">
        <f>IF(RESUMEN!B45="","",RESUMEN!B45)</f>
        <v/>
      </c>
      <c r="C51" s="102" t="str">
        <f>IF(RESUMEN!C45="","",RESUMEN!C45)</f>
        <v/>
      </c>
      <c r="D51" s="101" t="str">
        <f>IF(RESUMEN!D45="","",RESUMEN!D45)</f>
        <v/>
      </c>
      <c r="E51" s="103"/>
      <c r="F51" s="247">
        <f t="shared" si="4"/>
        <v>0</v>
      </c>
      <c r="G51" s="103"/>
      <c r="H51" s="103"/>
      <c r="I51" s="104">
        <f>IF(H51=$R$2,'SS-SMI'!$H$22,IF(H51=$S$2,'SS-SMI'!$I$22,IF(H51=$T$2,'SS-SMI'!$J$22,0)))</f>
        <v>0</v>
      </c>
      <c r="J51" s="104">
        <f t="shared" si="5"/>
        <v>0</v>
      </c>
      <c r="K51" s="104">
        <f t="shared" si="0"/>
        <v>0</v>
      </c>
      <c r="L51" s="105"/>
      <c r="M51" s="105"/>
      <c r="N51" s="105"/>
      <c r="O51" s="104">
        <f t="shared" si="12"/>
        <v>0</v>
      </c>
      <c r="P51" s="104">
        <f t="shared" si="2"/>
        <v>0</v>
      </c>
      <c r="Q51" s="104">
        <f t="shared" si="6"/>
        <v>0</v>
      </c>
      <c r="R51" s="106">
        <f t="shared" si="7"/>
        <v>0</v>
      </c>
      <c r="S51" s="107">
        <v>0</v>
      </c>
      <c r="T51" s="107">
        <v>0</v>
      </c>
      <c r="U51" s="107"/>
      <c r="V51" s="108">
        <f t="shared" si="3"/>
        <v>0</v>
      </c>
      <c r="W51" s="108">
        <f t="shared" si="8"/>
        <v>0</v>
      </c>
      <c r="X51" s="105"/>
      <c r="Y51" s="109">
        <f t="shared" si="9"/>
        <v>0</v>
      </c>
      <c r="Z51" s="110"/>
      <c r="AA51" s="111"/>
      <c r="AB51" s="114"/>
      <c r="AC51" s="111"/>
      <c r="AD51" s="112">
        <f t="shared" si="10"/>
        <v>0</v>
      </c>
    </row>
    <row r="52" spans="1:30" ht="20.100000000000001" customHeight="1">
      <c r="A52" s="100">
        <f t="shared" si="11"/>
        <v>38</v>
      </c>
      <c r="B52" s="101" t="str">
        <f>IF(RESUMEN!B46="","",RESUMEN!B46)</f>
        <v/>
      </c>
      <c r="C52" s="102" t="str">
        <f>IF(RESUMEN!C46="","",RESUMEN!C46)</f>
        <v/>
      </c>
      <c r="D52" s="101" t="str">
        <f>IF(RESUMEN!D46="","",RESUMEN!D46)</f>
        <v/>
      </c>
      <c r="E52" s="103"/>
      <c r="F52" s="247">
        <f t="shared" si="4"/>
        <v>0</v>
      </c>
      <c r="G52" s="103"/>
      <c r="H52" s="103"/>
      <c r="I52" s="104">
        <f>IF(H52=$R$2,'SS-SMI'!$H$22,IF(H52=$S$2,'SS-SMI'!$I$22,IF(H52=$T$2,'SS-SMI'!$J$22,0)))</f>
        <v>0</v>
      </c>
      <c r="J52" s="104">
        <f t="shared" si="5"/>
        <v>0</v>
      </c>
      <c r="K52" s="104">
        <f t="shared" si="0"/>
        <v>0</v>
      </c>
      <c r="L52" s="105"/>
      <c r="M52" s="105"/>
      <c r="N52" s="105"/>
      <c r="O52" s="104">
        <f t="shared" si="12"/>
        <v>0</v>
      </c>
      <c r="P52" s="104">
        <f t="shared" si="2"/>
        <v>0</v>
      </c>
      <c r="Q52" s="104">
        <f t="shared" si="6"/>
        <v>0</v>
      </c>
      <c r="R52" s="106">
        <f t="shared" si="7"/>
        <v>0</v>
      </c>
      <c r="S52" s="107">
        <v>0</v>
      </c>
      <c r="T52" s="107">
        <v>0</v>
      </c>
      <c r="U52" s="107"/>
      <c r="V52" s="108">
        <f t="shared" si="3"/>
        <v>0</v>
      </c>
      <c r="W52" s="108">
        <f t="shared" si="8"/>
        <v>0</v>
      </c>
      <c r="X52" s="105"/>
      <c r="Y52" s="109">
        <f t="shared" si="9"/>
        <v>0</v>
      </c>
      <c r="Z52" s="110"/>
      <c r="AA52" s="111"/>
      <c r="AB52" s="114"/>
      <c r="AC52" s="111"/>
      <c r="AD52" s="112">
        <f t="shared" si="10"/>
        <v>0</v>
      </c>
    </row>
    <row r="53" spans="1:30" ht="20.100000000000001" customHeight="1">
      <c r="A53" s="100">
        <f t="shared" si="11"/>
        <v>39</v>
      </c>
      <c r="B53" s="101" t="str">
        <f>IF(RESUMEN!B47="","",RESUMEN!B47)</f>
        <v/>
      </c>
      <c r="C53" s="102" t="str">
        <f>IF(RESUMEN!C47="","",RESUMEN!C47)</f>
        <v/>
      </c>
      <c r="D53" s="101" t="str">
        <f>IF(RESUMEN!D47="","",RESUMEN!D47)</f>
        <v/>
      </c>
      <c r="E53" s="103"/>
      <c r="F53" s="247">
        <f t="shared" si="4"/>
        <v>0</v>
      </c>
      <c r="G53" s="103"/>
      <c r="H53" s="103"/>
      <c r="I53" s="104">
        <f>IF(H53=$R$2,'SS-SMI'!$H$22,IF(H53=$S$2,'SS-SMI'!$I$22,IF(H53=$T$2,'SS-SMI'!$J$22,0)))</f>
        <v>0</v>
      </c>
      <c r="J53" s="104">
        <f t="shared" si="5"/>
        <v>0</v>
      </c>
      <c r="K53" s="104">
        <f t="shared" si="0"/>
        <v>0</v>
      </c>
      <c r="L53" s="105"/>
      <c r="M53" s="105"/>
      <c r="N53" s="105"/>
      <c r="O53" s="104">
        <f t="shared" si="12"/>
        <v>0</v>
      </c>
      <c r="P53" s="104">
        <f t="shared" si="2"/>
        <v>0</v>
      </c>
      <c r="Q53" s="104">
        <f t="shared" si="6"/>
        <v>0</v>
      </c>
      <c r="R53" s="106">
        <f t="shared" si="7"/>
        <v>0</v>
      </c>
      <c r="S53" s="107">
        <v>0</v>
      </c>
      <c r="T53" s="107">
        <v>0</v>
      </c>
      <c r="U53" s="107"/>
      <c r="V53" s="108">
        <f t="shared" si="3"/>
        <v>0</v>
      </c>
      <c r="W53" s="108">
        <f t="shared" si="8"/>
        <v>0</v>
      </c>
      <c r="X53" s="105"/>
      <c r="Y53" s="109">
        <f t="shared" si="9"/>
        <v>0</v>
      </c>
      <c r="Z53" s="110"/>
      <c r="AA53" s="111"/>
      <c r="AB53" s="114"/>
      <c r="AC53" s="111"/>
      <c r="AD53" s="112">
        <f t="shared" si="10"/>
        <v>0</v>
      </c>
    </row>
    <row r="54" spans="1:30" ht="20.100000000000001" customHeight="1">
      <c r="A54" s="100">
        <f t="shared" si="11"/>
        <v>40</v>
      </c>
      <c r="B54" s="101" t="str">
        <f>IF(RESUMEN!B48="","",RESUMEN!B48)</f>
        <v/>
      </c>
      <c r="C54" s="102" t="str">
        <f>IF(RESUMEN!C48="","",RESUMEN!C48)</f>
        <v/>
      </c>
      <c r="D54" s="101" t="str">
        <f>IF(RESUMEN!D48="","",RESUMEN!D48)</f>
        <v/>
      </c>
      <c r="E54" s="103"/>
      <c r="F54" s="247">
        <f t="shared" si="4"/>
        <v>0</v>
      </c>
      <c r="G54" s="103"/>
      <c r="H54" s="103"/>
      <c r="I54" s="104">
        <f>IF(H54=$R$2,'SS-SMI'!$H$22,IF(H54=$S$2,'SS-SMI'!$I$22,IF(H54=$T$2,'SS-SMI'!$J$22,0)))</f>
        <v>0</v>
      </c>
      <c r="J54" s="104">
        <f t="shared" si="5"/>
        <v>0</v>
      </c>
      <c r="K54" s="104">
        <f t="shared" si="0"/>
        <v>0</v>
      </c>
      <c r="L54" s="105"/>
      <c r="M54" s="105"/>
      <c r="N54" s="105"/>
      <c r="O54" s="104">
        <f t="shared" si="12"/>
        <v>0</v>
      </c>
      <c r="P54" s="104">
        <f t="shared" ref="P54:P63" si="13">SUM(O54-N54)</f>
        <v>0</v>
      </c>
      <c r="Q54" s="104">
        <f t="shared" si="6"/>
        <v>0</v>
      </c>
      <c r="R54" s="106">
        <f t="shared" si="7"/>
        <v>0</v>
      </c>
      <c r="S54" s="107">
        <v>0</v>
      </c>
      <c r="T54" s="107">
        <v>0</v>
      </c>
      <c r="U54" s="107"/>
      <c r="V54" s="108">
        <f t="shared" si="3"/>
        <v>0</v>
      </c>
      <c r="W54" s="108">
        <f t="shared" si="8"/>
        <v>0</v>
      </c>
      <c r="X54" s="105"/>
      <c r="Y54" s="109">
        <f t="shared" si="9"/>
        <v>0</v>
      </c>
      <c r="Z54" s="110"/>
      <c r="AA54" s="111"/>
      <c r="AB54" s="114"/>
      <c r="AC54" s="111"/>
      <c r="AD54" s="112">
        <f t="shared" si="10"/>
        <v>0</v>
      </c>
    </row>
    <row r="55" spans="1:30" ht="20.100000000000001" customHeight="1">
      <c r="A55" s="100">
        <f t="shared" si="11"/>
        <v>41</v>
      </c>
      <c r="B55" s="101" t="str">
        <f>IF(RESUMEN!B49="","",RESUMEN!B49)</f>
        <v/>
      </c>
      <c r="C55" s="102" t="str">
        <f>IF(RESUMEN!C49="","",RESUMEN!C49)</f>
        <v/>
      </c>
      <c r="D55" s="101" t="str">
        <f>IF(RESUMEN!D49="","",RESUMEN!D49)</f>
        <v/>
      </c>
      <c r="E55" s="103"/>
      <c r="F55" s="247">
        <f t="shared" si="4"/>
        <v>0</v>
      </c>
      <c r="G55" s="103"/>
      <c r="H55" s="103"/>
      <c r="I55" s="104">
        <f>IF(H55=$R$2,'SS-SMI'!$H$22,IF(H55=$S$2,'SS-SMI'!$I$22,IF(H55=$T$2,'SS-SMI'!$J$22,0)))</f>
        <v>0</v>
      </c>
      <c r="J55" s="104">
        <f t="shared" si="5"/>
        <v>0</v>
      </c>
      <c r="K55" s="104">
        <f t="shared" si="0"/>
        <v>0</v>
      </c>
      <c r="L55" s="105"/>
      <c r="M55" s="105"/>
      <c r="N55" s="105"/>
      <c r="O55" s="104">
        <f t="shared" si="12"/>
        <v>0</v>
      </c>
      <c r="P55" s="104">
        <f t="shared" si="13"/>
        <v>0</v>
      </c>
      <c r="Q55" s="104">
        <f t="shared" si="6"/>
        <v>0</v>
      </c>
      <c r="R55" s="106">
        <f t="shared" si="7"/>
        <v>0</v>
      </c>
      <c r="S55" s="107">
        <v>0</v>
      </c>
      <c r="T55" s="107">
        <v>0</v>
      </c>
      <c r="U55" s="107"/>
      <c r="V55" s="108">
        <f t="shared" si="3"/>
        <v>0</v>
      </c>
      <c r="W55" s="108">
        <f t="shared" si="8"/>
        <v>0</v>
      </c>
      <c r="X55" s="105"/>
      <c r="Y55" s="109">
        <f t="shared" si="9"/>
        <v>0</v>
      </c>
      <c r="Z55" s="110"/>
      <c r="AA55" s="111"/>
      <c r="AB55" s="114"/>
      <c r="AC55" s="111"/>
      <c r="AD55" s="112">
        <f t="shared" si="10"/>
        <v>0</v>
      </c>
    </row>
    <row r="56" spans="1:30" ht="20.100000000000001" customHeight="1">
      <c r="A56" s="100">
        <f t="shared" si="11"/>
        <v>42</v>
      </c>
      <c r="B56" s="101" t="str">
        <f>IF(RESUMEN!B50="","",RESUMEN!B50)</f>
        <v/>
      </c>
      <c r="C56" s="102" t="str">
        <f>IF(RESUMEN!C50="","",RESUMEN!C50)</f>
        <v/>
      </c>
      <c r="D56" s="101" t="str">
        <f>IF(RESUMEN!D50="","",RESUMEN!D50)</f>
        <v/>
      </c>
      <c r="E56" s="103"/>
      <c r="F56" s="247">
        <f t="shared" si="4"/>
        <v>0</v>
      </c>
      <c r="G56" s="103"/>
      <c r="H56" s="103"/>
      <c r="I56" s="104">
        <f>IF(H56=$R$2,'SS-SMI'!$H$22,IF(H56=$S$2,'SS-SMI'!$I$22,IF(H56=$T$2,'SS-SMI'!$J$22,0)))</f>
        <v>0</v>
      </c>
      <c r="J56" s="104">
        <f t="shared" si="5"/>
        <v>0</v>
      </c>
      <c r="K56" s="104">
        <f t="shared" si="0"/>
        <v>0</v>
      </c>
      <c r="L56" s="105"/>
      <c r="M56" s="105"/>
      <c r="N56" s="105"/>
      <c r="O56" s="104">
        <f t="shared" si="12"/>
        <v>0</v>
      </c>
      <c r="P56" s="104">
        <f t="shared" si="13"/>
        <v>0</v>
      </c>
      <c r="Q56" s="104">
        <f t="shared" si="6"/>
        <v>0</v>
      </c>
      <c r="R56" s="106">
        <f t="shared" si="7"/>
        <v>0</v>
      </c>
      <c r="S56" s="107">
        <v>0</v>
      </c>
      <c r="T56" s="107">
        <v>0</v>
      </c>
      <c r="U56" s="107"/>
      <c r="V56" s="108">
        <f t="shared" si="3"/>
        <v>0</v>
      </c>
      <c r="W56" s="108">
        <f t="shared" si="8"/>
        <v>0</v>
      </c>
      <c r="X56" s="105"/>
      <c r="Y56" s="109">
        <f t="shared" si="9"/>
        <v>0</v>
      </c>
      <c r="Z56" s="110"/>
      <c r="AA56" s="111"/>
      <c r="AB56" s="114"/>
      <c r="AC56" s="111"/>
      <c r="AD56" s="112">
        <f t="shared" si="10"/>
        <v>0</v>
      </c>
    </row>
    <row r="57" spans="1:30" ht="20.100000000000001" customHeight="1">
      <c r="A57" s="100">
        <f t="shared" si="11"/>
        <v>43</v>
      </c>
      <c r="B57" s="101" t="str">
        <f>IF(RESUMEN!B51="","",RESUMEN!B51)</f>
        <v/>
      </c>
      <c r="C57" s="102" t="str">
        <f>IF(RESUMEN!C51="","",RESUMEN!C51)</f>
        <v/>
      </c>
      <c r="D57" s="101" t="str">
        <f>IF(RESUMEN!D51="","",RESUMEN!D51)</f>
        <v/>
      </c>
      <c r="E57" s="103"/>
      <c r="F57" s="247">
        <f t="shared" si="4"/>
        <v>0</v>
      </c>
      <c r="G57" s="103"/>
      <c r="H57" s="103"/>
      <c r="I57" s="104">
        <f>IF(H57=$R$2,'SS-SMI'!$H$22,IF(H57=$S$2,'SS-SMI'!$I$22,IF(H57=$T$2,'SS-SMI'!$J$22,0)))</f>
        <v>0</v>
      </c>
      <c r="J57" s="104">
        <f t="shared" si="5"/>
        <v>0</v>
      </c>
      <c r="K57" s="104">
        <f t="shared" si="0"/>
        <v>0</v>
      </c>
      <c r="L57" s="105"/>
      <c r="M57" s="105"/>
      <c r="N57" s="105"/>
      <c r="O57" s="104">
        <f t="shared" si="12"/>
        <v>0</v>
      </c>
      <c r="P57" s="104">
        <f t="shared" si="13"/>
        <v>0</v>
      </c>
      <c r="Q57" s="104">
        <f t="shared" si="6"/>
        <v>0</v>
      </c>
      <c r="R57" s="106">
        <f t="shared" si="7"/>
        <v>0</v>
      </c>
      <c r="S57" s="107">
        <v>0</v>
      </c>
      <c r="T57" s="107">
        <v>0</v>
      </c>
      <c r="U57" s="107"/>
      <c r="V57" s="108">
        <f t="shared" si="3"/>
        <v>0</v>
      </c>
      <c r="W57" s="108">
        <f t="shared" si="8"/>
        <v>0</v>
      </c>
      <c r="X57" s="105"/>
      <c r="Y57" s="109">
        <f t="shared" si="9"/>
        <v>0</v>
      </c>
      <c r="Z57" s="110"/>
      <c r="AA57" s="111"/>
      <c r="AB57" s="114"/>
      <c r="AC57" s="111"/>
      <c r="AD57" s="112">
        <f t="shared" si="10"/>
        <v>0</v>
      </c>
    </row>
    <row r="58" spans="1:30" ht="20.100000000000001" customHeight="1">
      <c r="A58" s="100">
        <f t="shared" si="11"/>
        <v>44</v>
      </c>
      <c r="B58" s="101" t="str">
        <f>IF(RESUMEN!B52="","",RESUMEN!B52)</f>
        <v/>
      </c>
      <c r="C58" s="102" t="str">
        <f>IF(RESUMEN!C52="","",RESUMEN!C52)</f>
        <v/>
      </c>
      <c r="D58" s="101" t="str">
        <f>IF(RESUMEN!D52="","",RESUMEN!D52)</f>
        <v/>
      </c>
      <c r="E58" s="103"/>
      <c r="F58" s="247">
        <f t="shared" si="4"/>
        <v>0</v>
      </c>
      <c r="G58" s="103"/>
      <c r="H58" s="103"/>
      <c r="I58" s="104">
        <f>IF(H58=$R$2,'SS-SMI'!$H$22,IF(H58=$S$2,'SS-SMI'!$I$22,IF(H58=$T$2,'SS-SMI'!$J$22,0)))</f>
        <v>0</v>
      </c>
      <c r="J58" s="104">
        <f t="shared" si="5"/>
        <v>0</v>
      </c>
      <c r="K58" s="104">
        <f t="shared" si="0"/>
        <v>0</v>
      </c>
      <c r="L58" s="105"/>
      <c r="M58" s="105"/>
      <c r="N58" s="105"/>
      <c r="O58" s="104">
        <f t="shared" si="12"/>
        <v>0</v>
      </c>
      <c r="P58" s="104">
        <f t="shared" si="13"/>
        <v>0</v>
      </c>
      <c r="Q58" s="104">
        <f t="shared" si="6"/>
        <v>0</v>
      </c>
      <c r="R58" s="106">
        <f t="shared" si="7"/>
        <v>0</v>
      </c>
      <c r="S58" s="107">
        <v>0</v>
      </c>
      <c r="T58" s="107">
        <v>0</v>
      </c>
      <c r="U58" s="107"/>
      <c r="V58" s="108">
        <f t="shared" si="3"/>
        <v>0</v>
      </c>
      <c r="W58" s="108">
        <f t="shared" si="8"/>
        <v>0</v>
      </c>
      <c r="X58" s="105"/>
      <c r="Y58" s="109">
        <f t="shared" si="9"/>
        <v>0</v>
      </c>
      <c r="Z58" s="110"/>
      <c r="AA58" s="111"/>
      <c r="AB58" s="114"/>
      <c r="AC58" s="111"/>
      <c r="AD58" s="112">
        <f t="shared" si="10"/>
        <v>0</v>
      </c>
    </row>
    <row r="59" spans="1:30" ht="20.100000000000001" customHeight="1">
      <c r="A59" s="100">
        <f t="shared" si="11"/>
        <v>45</v>
      </c>
      <c r="B59" s="101" t="str">
        <f>IF(RESUMEN!B53="","",RESUMEN!B53)</f>
        <v/>
      </c>
      <c r="C59" s="102" t="str">
        <f>IF(RESUMEN!C53="","",RESUMEN!C53)</f>
        <v/>
      </c>
      <c r="D59" s="101" t="str">
        <f>IF(RESUMEN!D53="","",RESUMEN!D53)</f>
        <v/>
      </c>
      <c r="E59" s="103"/>
      <c r="F59" s="247">
        <f t="shared" si="4"/>
        <v>0</v>
      </c>
      <c r="G59" s="103"/>
      <c r="H59" s="103"/>
      <c r="I59" s="104">
        <f>IF(H59=$R$2,'SS-SMI'!$H$22,IF(H59=$S$2,'SS-SMI'!$I$22,IF(H59=$T$2,'SS-SMI'!$J$22,0)))</f>
        <v>0</v>
      </c>
      <c r="J59" s="104">
        <f t="shared" si="5"/>
        <v>0</v>
      </c>
      <c r="K59" s="104">
        <f t="shared" si="0"/>
        <v>0</v>
      </c>
      <c r="L59" s="105"/>
      <c r="M59" s="105"/>
      <c r="N59" s="105"/>
      <c r="O59" s="104">
        <f t="shared" si="12"/>
        <v>0</v>
      </c>
      <c r="P59" s="104">
        <f t="shared" si="13"/>
        <v>0</v>
      </c>
      <c r="Q59" s="104">
        <f t="shared" si="6"/>
        <v>0</v>
      </c>
      <c r="R59" s="106">
        <f t="shared" si="7"/>
        <v>0</v>
      </c>
      <c r="S59" s="107">
        <v>0</v>
      </c>
      <c r="T59" s="107">
        <v>0</v>
      </c>
      <c r="U59" s="107"/>
      <c r="V59" s="108">
        <f t="shared" si="3"/>
        <v>0</v>
      </c>
      <c r="W59" s="108">
        <f t="shared" si="8"/>
        <v>0</v>
      </c>
      <c r="X59" s="105"/>
      <c r="Y59" s="109">
        <f t="shared" si="9"/>
        <v>0</v>
      </c>
      <c r="Z59" s="110"/>
      <c r="AA59" s="111"/>
      <c r="AB59" s="114"/>
      <c r="AC59" s="111"/>
      <c r="AD59" s="112">
        <f t="shared" si="10"/>
        <v>0</v>
      </c>
    </row>
    <row r="60" spans="1:30" ht="20.100000000000001" customHeight="1">
      <c r="A60" s="100">
        <f t="shared" si="11"/>
        <v>46</v>
      </c>
      <c r="B60" s="101" t="str">
        <f>IF(RESUMEN!B54="","",RESUMEN!B54)</f>
        <v/>
      </c>
      <c r="C60" s="102" t="str">
        <f>IF(RESUMEN!C54="","",RESUMEN!C54)</f>
        <v/>
      </c>
      <c r="D60" s="101" t="str">
        <f>IF(RESUMEN!D54="","",RESUMEN!D54)</f>
        <v/>
      </c>
      <c r="E60" s="103"/>
      <c r="F60" s="247">
        <f t="shared" si="4"/>
        <v>0</v>
      </c>
      <c r="G60" s="103"/>
      <c r="H60" s="103"/>
      <c r="I60" s="104">
        <f>IF(H60=$R$2,'SS-SMI'!$H$22,IF(H60=$S$2,'SS-SMI'!$I$22,IF(H60=$T$2,'SS-SMI'!$J$22,0)))</f>
        <v>0</v>
      </c>
      <c r="J60" s="104">
        <f t="shared" si="5"/>
        <v>0</v>
      </c>
      <c r="K60" s="104">
        <f t="shared" si="0"/>
        <v>0</v>
      </c>
      <c r="L60" s="105"/>
      <c r="M60" s="105"/>
      <c r="N60" s="105"/>
      <c r="O60" s="104">
        <f t="shared" si="12"/>
        <v>0</v>
      </c>
      <c r="P60" s="104">
        <f t="shared" si="13"/>
        <v>0</v>
      </c>
      <c r="Q60" s="104">
        <f t="shared" si="6"/>
        <v>0</v>
      </c>
      <c r="R60" s="106">
        <f t="shared" si="7"/>
        <v>0</v>
      </c>
      <c r="S60" s="107">
        <v>0</v>
      </c>
      <c r="T60" s="107">
        <v>0</v>
      </c>
      <c r="U60" s="107"/>
      <c r="V60" s="108">
        <f t="shared" si="3"/>
        <v>0</v>
      </c>
      <c r="W60" s="108">
        <f t="shared" si="8"/>
        <v>0</v>
      </c>
      <c r="X60" s="105"/>
      <c r="Y60" s="109">
        <f t="shared" si="9"/>
        <v>0</v>
      </c>
      <c r="Z60" s="110"/>
      <c r="AA60" s="111"/>
      <c r="AB60" s="114"/>
      <c r="AC60" s="111"/>
      <c r="AD60" s="112">
        <f t="shared" si="10"/>
        <v>0</v>
      </c>
    </row>
    <row r="61" spans="1:30" ht="20.100000000000001" customHeight="1">
      <c r="A61" s="100">
        <f t="shared" si="11"/>
        <v>47</v>
      </c>
      <c r="B61" s="101" t="str">
        <f>IF(RESUMEN!B55="","",RESUMEN!B55)</f>
        <v/>
      </c>
      <c r="C61" s="102" t="str">
        <f>IF(RESUMEN!C55="","",RESUMEN!C55)</f>
        <v/>
      </c>
      <c r="D61" s="101" t="str">
        <f>IF(RESUMEN!D55="","",RESUMEN!D55)</f>
        <v/>
      </c>
      <c r="E61" s="103"/>
      <c r="F61" s="247">
        <f t="shared" si="4"/>
        <v>0</v>
      </c>
      <c r="G61" s="103"/>
      <c r="H61" s="103"/>
      <c r="I61" s="104">
        <f>IF(H61=$R$2,'SS-SMI'!$H$22,IF(H61=$S$2,'SS-SMI'!$I$22,IF(H61=$T$2,'SS-SMI'!$J$22,0)))</f>
        <v>0</v>
      </c>
      <c r="J61" s="104">
        <f t="shared" si="5"/>
        <v>0</v>
      </c>
      <c r="K61" s="104">
        <f t="shared" si="0"/>
        <v>0</v>
      </c>
      <c r="L61" s="105"/>
      <c r="M61" s="105"/>
      <c r="N61" s="105"/>
      <c r="O61" s="104">
        <f t="shared" si="12"/>
        <v>0</v>
      </c>
      <c r="P61" s="104">
        <f t="shared" si="13"/>
        <v>0</v>
      </c>
      <c r="Q61" s="104">
        <f t="shared" si="6"/>
        <v>0</v>
      </c>
      <c r="R61" s="106">
        <f t="shared" si="7"/>
        <v>0</v>
      </c>
      <c r="S61" s="107">
        <v>0</v>
      </c>
      <c r="T61" s="107">
        <v>0</v>
      </c>
      <c r="U61" s="107"/>
      <c r="V61" s="108">
        <f t="shared" si="3"/>
        <v>0</v>
      </c>
      <c r="W61" s="108">
        <f t="shared" si="8"/>
        <v>0</v>
      </c>
      <c r="X61" s="105"/>
      <c r="Y61" s="109">
        <f t="shared" si="9"/>
        <v>0</v>
      </c>
      <c r="Z61" s="110"/>
      <c r="AA61" s="111"/>
      <c r="AB61" s="114"/>
      <c r="AC61" s="111"/>
      <c r="AD61" s="112">
        <f t="shared" si="10"/>
        <v>0</v>
      </c>
    </row>
    <row r="62" spans="1:30" ht="20.100000000000001" customHeight="1">
      <c r="A62" s="100">
        <f t="shared" si="11"/>
        <v>48</v>
      </c>
      <c r="B62" s="101" t="str">
        <f>IF(RESUMEN!B56="","",RESUMEN!B56)</f>
        <v/>
      </c>
      <c r="C62" s="102" t="str">
        <f>IF(RESUMEN!C56="","",RESUMEN!C56)</f>
        <v/>
      </c>
      <c r="D62" s="101" t="str">
        <f>IF(RESUMEN!D56="","",RESUMEN!D56)</f>
        <v/>
      </c>
      <c r="E62" s="103"/>
      <c r="F62" s="247">
        <f t="shared" si="4"/>
        <v>0</v>
      </c>
      <c r="G62" s="103"/>
      <c r="H62" s="103"/>
      <c r="I62" s="104">
        <f>IF(H62=$R$2,'SS-SMI'!$H$22,IF(H62=$S$2,'SS-SMI'!$I$22,IF(H62=$T$2,'SS-SMI'!$J$22,0)))</f>
        <v>0</v>
      </c>
      <c r="J62" s="104">
        <f t="shared" si="5"/>
        <v>0</v>
      </c>
      <c r="K62" s="104">
        <f t="shared" si="0"/>
        <v>0</v>
      </c>
      <c r="L62" s="105"/>
      <c r="M62" s="105"/>
      <c r="N62" s="105"/>
      <c r="O62" s="104">
        <f t="shared" si="12"/>
        <v>0</v>
      </c>
      <c r="P62" s="104">
        <f t="shared" si="13"/>
        <v>0</v>
      </c>
      <c r="Q62" s="104">
        <f t="shared" si="6"/>
        <v>0</v>
      </c>
      <c r="R62" s="106">
        <f t="shared" si="7"/>
        <v>0</v>
      </c>
      <c r="S62" s="107">
        <v>0</v>
      </c>
      <c r="T62" s="107">
        <v>0</v>
      </c>
      <c r="U62" s="107"/>
      <c r="V62" s="108">
        <f t="shared" si="3"/>
        <v>0</v>
      </c>
      <c r="W62" s="108">
        <f t="shared" si="8"/>
        <v>0</v>
      </c>
      <c r="X62" s="105"/>
      <c r="Y62" s="109">
        <f t="shared" si="9"/>
        <v>0</v>
      </c>
      <c r="Z62" s="110"/>
      <c r="AA62" s="111"/>
      <c r="AB62" s="114"/>
      <c r="AC62" s="111"/>
      <c r="AD62" s="112">
        <f t="shared" si="10"/>
        <v>0</v>
      </c>
    </row>
    <row r="63" spans="1:30" ht="20.100000000000001" customHeight="1">
      <c r="A63" s="100">
        <f t="shared" si="11"/>
        <v>49</v>
      </c>
      <c r="B63" s="101" t="str">
        <f>IF(RESUMEN!B57="","",RESUMEN!B57)</f>
        <v/>
      </c>
      <c r="C63" s="102" t="str">
        <f>IF(RESUMEN!C57="","",RESUMEN!C57)</f>
        <v/>
      </c>
      <c r="D63" s="101" t="str">
        <f>IF(RESUMEN!D57="","",RESUMEN!D57)</f>
        <v/>
      </c>
      <c r="E63" s="103"/>
      <c r="F63" s="247">
        <f t="shared" si="4"/>
        <v>0</v>
      </c>
      <c r="G63" s="103"/>
      <c r="H63" s="103"/>
      <c r="I63" s="104">
        <f>IF(H63=$R$2,'SS-SMI'!$H$22,IF(H63=$S$2,'SS-SMI'!$I$22,IF(H63=$T$2,'SS-SMI'!$J$22,0)))</f>
        <v>0</v>
      </c>
      <c r="J63" s="104">
        <f t="shared" si="5"/>
        <v>0</v>
      </c>
      <c r="K63" s="104">
        <f t="shared" si="0"/>
        <v>0</v>
      </c>
      <c r="L63" s="105"/>
      <c r="M63" s="105"/>
      <c r="N63" s="105"/>
      <c r="O63" s="104">
        <f t="shared" si="12"/>
        <v>0</v>
      </c>
      <c r="P63" s="104">
        <f t="shared" si="13"/>
        <v>0</v>
      </c>
      <c r="Q63" s="104">
        <f t="shared" si="6"/>
        <v>0</v>
      </c>
      <c r="R63" s="106">
        <f t="shared" si="7"/>
        <v>0</v>
      </c>
      <c r="S63" s="107">
        <v>0</v>
      </c>
      <c r="T63" s="107">
        <v>0</v>
      </c>
      <c r="U63" s="107"/>
      <c r="V63" s="108">
        <f t="shared" si="3"/>
        <v>0</v>
      </c>
      <c r="W63" s="108">
        <f t="shared" si="8"/>
        <v>0</v>
      </c>
      <c r="X63" s="105"/>
      <c r="Y63" s="109">
        <f t="shared" si="9"/>
        <v>0</v>
      </c>
      <c r="Z63" s="110"/>
      <c r="AA63" s="111"/>
      <c r="AB63" s="114"/>
      <c r="AC63" s="111"/>
      <c r="AD63" s="112">
        <f t="shared" si="10"/>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4">SUM(O15:O63)</f>
        <v>0</v>
      </c>
      <c r="P64" s="117">
        <f t="shared" si="14"/>
        <v>0</v>
      </c>
      <c r="Q64" s="117">
        <f t="shared" si="14"/>
        <v>0</v>
      </c>
      <c r="R64" s="117">
        <f t="shared" si="14"/>
        <v>0</v>
      </c>
      <c r="S64" s="117">
        <f t="shared" si="14"/>
        <v>0</v>
      </c>
      <c r="T64" s="117">
        <f t="shared" si="14"/>
        <v>0</v>
      </c>
      <c r="U64" s="117">
        <f t="shared" si="14"/>
        <v>0</v>
      </c>
      <c r="V64" s="118">
        <f t="shared" si="14"/>
        <v>0</v>
      </c>
      <c r="W64" s="118">
        <f t="shared" si="14"/>
        <v>0</v>
      </c>
      <c r="X64" s="117">
        <f t="shared" si="14"/>
        <v>0</v>
      </c>
      <c r="Y64" s="118">
        <f t="shared" si="14"/>
        <v>0</v>
      </c>
      <c r="Z64" s="119">
        <f t="shared" si="14"/>
        <v>0</v>
      </c>
      <c r="AA64" s="121"/>
      <c r="AB64" s="121"/>
      <c r="AC64" s="121"/>
      <c r="AD64" s="122">
        <f>SUM(AD15:AD63)</f>
        <v>0</v>
      </c>
    </row>
  </sheetData>
  <sheetProtection algorithmName="SHA-512" hashValue="t80pKBatpoRANAUmIz/UvRJ6KghU5Blu9Ayz2U1XW8TCGVhcZL6x4WZye2sbRQQwiqeytqM9F3o6Kv2q1b3rJA==" saltValue="T0OhYBAFBRUanU1Ex97ErA=="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27" priority="1" stopIfTrue="1" operator="equal">
      <formula>"x"</formula>
    </cfRule>
  </conditionalFormatting>
  <conditionalFormatting sqref="H13:I13 L13">
    <cfRule type="expression" dxfId="26" priority="2" stopIfTrue="1">
      <formula>NOT(ISERROR(SEARCH("OJO",H13)))</formula>
    </cfRule>
  </conditionalFormatting>
  <dataValidations xWindow="49959" yWindow="26537"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Q1" zoomScale="115" zoomScaleNormal="115"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140625" customWidth="1"/>
    <col min="19" max="19" width="15.42578125" customWidth="1"/>
    <col min="20" max="20" width="12.5703125" bestFit="1" customWidth="1"/>
    <col min="21" max="21" width="0" hidden="1" customWidth="1"/>
    <col min="23" max="24" width="12.85546875" customWidth="1"/>
    <col min="25" max="25" width="12.7109375" customWidth="1"/>
    <col min="28" max="28" width="14.140625" customWidth="1"/>
    <col min="29" max="29" width="35.710937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56.25">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GLHhw/wiHqiyFNOoUNyCjYgz/gSuv1pv0VpnR8CDvGeyRWnEJVXNF5CFgSPIZ24jVu7vjjQ8WqEqZQq88C8Img==" saltValue="Z3u56+EfCUjnbDSuE/dqJ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25" priority="1" stopIfTrue="1" operator="equal">
      <formula>"x"</formula>
    </cfRule>
  </conditionalFormatting>
  <conditionalFormatting sqref="H13:I13 L13">
    <cfRule type="expression" dxfId="24" priority="2" stopIfTrue="1">
      <formula>NOT(ISERROR(SEARCH("OJO",H13)))</formula>
    </cfRule>
  </conditionalFormatting>
  <dataValidations xWindow="49786" yWindow="23413"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D1" zoomScale="70" zoomScaleNormal="70"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5.7109375" customWidth="1"/>
    <col min="19" max="19" width="17.28515625" customWidth="1"/>
    <col min="20" max="20" width="12.5703125" bestFit="1" customWidth="1"/>
    <col min="21" max="21" width="0.140625" customWidth="1"/>
    <col min="23" max="24" width="12.85546875" customWidth="1"/>
    <col min="25" max="25" width="12.7109375" customWidth="1"/>
    <col min="28" max="28" width="12.5703125" customWidth="1"/>
    <col min="29" max="29" width="36.14062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69.7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 t="shared" ref="AD15:AD46" si="4">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5">IF(G16&gt;E16, "error",E16-G16)</f>
        <v>0</v>
      </c>
      <c r="G16" s="103"/>
      <c r="H16" s="103"/>
      <c r="I16" s="104">
        <f>IF(H16=$R$2,'SS-SMI'!$H$22,IF(H16=$S$2,'SS-SMI'!$I$22,IF(H16=$T$2,'SS-SMI'!$J$22,0)))</f>
        <v>0</v>
      </c>
      <c r="J16" s="104">
        <f t="shared" ref="J16:J63" si="6">SUM(I16*E16)</f>
        <v>0</v>
      </c>
      <c r="K16" s="104">
        <f t="shared" si="0"/>
        <v>0</v>
      </c>
      <c r="L16" s="105"/>
      <c r="M16" s="105"/>
      <c r="N16" s="105"/>
      <c r="O16" s="104">
        <f t="shared" si="1"/>
        <v>0</v>
      </c>
      <c r="P16" s="104">
        <f t="shared" si="2"/>
        <v>0</v>
      </c>
      <c r="Q16" s="104">
        <f t="shared" ref="Q16:Q63" si="7">IF(E16="",0,IF(H16=$R$2,$R$10*F16/E16,IF(H16=$S$2,$S$10*F16/E16,IF(H16=$T$2,$T$10*F16/E16,0))))</f>
        <v>0</v>
      </c>
      <c r="R16" s="106">
        <f t="shared" ref="R16:R63" si="8">IF(E16="",0,IF(H16=$R$2,$R$10*G16/E16,IF(H16=$S$2,$S$10*G16/E16,IF(H16=$T$2,$T$10*G16/E16,0))))</f>
        <v>0</v>
      </c>
      <c r="S16" s="107">
        <v>0</v>
      </c>
      <c r="T16" s="107">
        <v>0</v>
      </c>
      <c r="U16" s="107"/>
      <c r="V16" s="108">
        <f t="shared" si="3"/>
        <v>0</v>
      </c>
      <c r="W16" s="108">
        <f t="shared" ref="W16:W63" si="9">P16+Q16+R16-S16-T16</f>
        <v>0</v>
      </c>
      <c r="X16" s="105"/>
      <c r="Y16" s="109">
        <f t="shared" ref="Y16:Y63" si="10">IF(X16&lt;&gt;0,SUM((P16-S16-T16+R16+Q16)+X16),W16)</f>
        <v>0</v>
      </c>
      <c r="Z16" s="110"/>
      <c r="AA16" s="111"/>
      <c r="AB16" s="114"/>
      <c r="AC16" s="111"/>
      <c r="AD16" s="112">
        <f t="shared" si="4"/>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5"/>
        <v>0</v>
      </c>
      <c r="G17" s="103"/>
      <c r="H17" s="103"/>
      <c r="I17" s="104">
        <f>IF(H17=$R$2,'SS-SMI'!$H$22,IF(H17=$S$2,'SS-SMI'!$I$22,IF(H17=$T$2,'SS-SMI'!$J$22,0)))</f>
        <v>0</v>
      </c>
      <c r="J17" s="104">
        <f t="shared" si="6"/>
        <v>0</v>
      </c>
      <c r="K17" s="104">
        <f t="shared" si="0"/>
        <v>0</v>
      </c>
      <c r="L17" s="105"/>
      <c r="M17" s="105"/>
      <c r="N17" s="105"/>
      <c r="O17" s="104">
        <f t="shared" si="1"/>
        <v>0</v>
      </c>
      <c r="P17" s="104">
        <f t="shared" si="2"/>
        <v>0</v>
      </c>
      <c r="Q17" s="104">
        <f t="shared" si="7"/>
        <v>0</v>
      </c>
      <c r="R17" s="106">
        <f t="shared" si="8"/>
        <v>0</v>
      </c>
      <c r="S17" s="107">
        <v>0</v>
      </c>
      <c r="T17" s="107">
        <v>0</v>
      </c>
      <c r="U17" s="107"/>
      <c r="V17" s="108">
        <f t="shared" si="3"/>
        <v>0</v>
      </c>
      <c r="W17" s="108">
        <f t="shared" si="9"/>
        <v>0</v>
      </c>
      <c r="X17" s="105"/>
      <c r="Y17" s="109">
        <f t="shared" si="10"/>
        <v>0</v>
      </c>
      <c r="Z17" s="110"/>
      <c r="AA17" s="111"/>
      <c r="AB17" s="114"/>
      <c r="AC17" s="111"/>
      <c r="AD17" s="112">
        <f t="shared" si="4"/>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5"/>
        <v>0</v>
      </c>
      <c r="G18" s="103"/>
      <c r="H18" s="103"/>
      <c r="I18" s="104">
        <f>IF(H18=$R$2,'SS-SMI'!$H$22,IF(H18=$S$2,'SS-SMI'!$I$22,IF(H18=$T$2,'SS-SMI'!$J$22,0)))</f>
        <v>0</v>
      </c>
      <c r="J18" s="104">
        <f t="shared" si="6"/>
        <v>0</v>
      </c>
      <c r="K18" s="104">
        <f t="shared" si="0"/>
        <v>0</v>
      </c>
      <c r="L18" s="105"/>
      <c r="M18" s="105"/>
      <c r="N18" s="105"/>
      <c r="O18" s="104">
        <f t="shared" si="1"/>
        <v>0</v>
      </c>
      <c r="P18" s="104">
        <f t="shared" si="2"/>
        <v>0</v>
      </c>
      <c r="Q18" s="104">
        <f t="shared" si="7"/>
        <v>0</v>
      </c>
      <c r="R18" s="106">
        <f t="shared" si="8"/>
        <v>0</v>
      </c>
      <c r="S18" s="107">
        <v>0</v>
      </c>
      <c r="T18" s="107">
        <v>0</v>
      </c>
      <c r="U18" s="107"/>
      <c r="V18" s="108">
        <f t="shared" si="3"/>
        <v>0</v>
      </c>
      <c r="W18" s="108">
        <f t="shared" si="9"/>
        <v>0</v>
      </c>
      <c r="X18" s="105"/>
      <c r="Y18" s="109">
        <f t="shared" si="10"/>
        <v>0</v>
      </c>
      <c r="Z18" s="110"/>
      <c r="AA18" s="111"/>
      <c r="AB18" s="114"/>
      <c r="AC18" s="111"/>
      <c r="AD18" s="112">
        <f t="shared" si="4"/>
        <v>0</v>
      </c>
    </row>
    <row r="19" spans="1:33" ht="20.100000000000001" customHeight="1">
      <c r="A19" s="100">
        <f t="shared" si="11"/>
        <v>5</v>
      </c>
      <c r="B19" s="101" t="str">
        <f>IF(RESUMEN!B13="","",RESUMEN!B13)</f>
        <v/>
      </c>
      <c r="C19" s="102" t="str">
        <f>IF(RESUMEN!C13="","",RESUMEN!C13)</f>
        <v/>
      </c>
      <c r="D19" s="101" t="str">
        <f>IF(RESUMEN!D13="","",RESUMEN!D13)</f>
        <v/>
      </c>
      <c r="E19" s="103"/>
      <c r="F19" s="247">
        <f t="shared" si="5"/>
        <v>0</v>
      </c>
      <c r="G19" s="103"/>
      <c r="H19" s="103"/>
      <c r="I19" s="104">
        <f>IF(H19=$R$2,'SS-SMI'!$H$22,IF(H19=$S$2,'SS-SMI'!$I$22,IF(H19=$T$2,'SS-SMI'!$J$22,0)))</f>
        <v>0</v>
      </c>
      <c r="J19" s="104">
        <f t="shared" si="6"/>
        <v>0</v>
      </c>
      <c r="K19" s="104">
        <f t="shared" si="0"/>
        <v>0</v>
      </c>
      <c r="L19" s="105"/>
      <c r="M19" s="105"/>
      <c r="N19" s="105"/>
      <c r="O19" s="104">
        <f t="shared" si="1"/>
        <v>0</v>
      </c>
      <c r="P19" s="104">
        <f t="shared" si="2"/>
        <v>0</v>
      </c>
      <c r="Q19" s="104">
        <f t="shared" si="7"/>
        <v>0</v>
      </c>
      <c r="R19" s="106">
        <f t="shared" si="8"/>
        <v>0</v>
      </c>
      <c r="S19" s="107">
        <v>0</v>
      </c>
      <c r="T19" s="107">
        <v>0</v>
      </c>
      <c r="U19" s="107"/>
      <c r="V19" s="108">
        <f t="shared" si="3"/>
        <v>0</v>
      </c>
      <c r="W19" s="108">
        <f t="shared" si="9"/>
        <v>0</v>
      </c>
      <c r="X19" s="105"/>
      <c r="Y19" s="109">
        <f t="shared" si="10"/>
        <v>0</v>
      </c>
      <c r="Z19" s="110"/>
      <c r="AA19" s="111"/>
      <c r="AB19" s="114"/>
      <c r="AC19" s="111"/>
      <c r="AD19" s="112">
        <f t="shared" si="4"/>
        <v>0</v>
      </c>
    </row>
    <row r="20" spans="1:33" ht="20.100000000000001" customHeight="1">
      <c r="A20" s="100">
        <f t="shared" si="11"/>
        <v>6</v>
      </c>
      <c r="B20" s="101" t="str">
        <f>IF(RESUMEN!B14="","",RESUMEN!B14)</f>
        <v/>
      </c>
      <c r="C20" s="102" t="str">
        <f>IF(RESUMEN!C14="","",RESUMEN!C14)</f>
        <v/>
      </c>
      <c r="D20" s="101" t="str">
        <f>IF(RESUMEN!D14="","",RESUMEN!D14)</f>
        <v/>
      </c>
      <c r="E20" s="103"/>
      <c r="F20" s="247">
        <f t="shared" si="5"/>
        <v>0</v>
      </c>
      <c r="G20" s="103"/>
      <c r="H20" s="103"/>
      <c r="I20" s="104">
        <f>IF(H20=$R$2,'SS-SMI'!$H$22,IF(H20=$S$2,'SS-SMI'!$I$22,IF(H20=$T$2,'SS-SMI'!$J$22,0)))</f>
        <v>0</v>
      </c>
      <c r="J20" s="104">
        <f t="shared" si="6"/>
        <v>0</v>
      </c>
      <c r="K20" s="104">
        <f t="shared" si="0"/>
        <v>0</v>
      </c>
      <c r="L20" s="105"/>
      <c r="M20" s="105"/>
      <c r="N20" s="105"/>
      <c r="O20" s="104">
        <f t="shared" si="1"/>
        <v>0</v>
      </c>
      <c r="P20" s="104">
        <f t="shared" si="2"/>
        <v>0</v>
      </c>
      <c r="Q20" s="104">
        <f t="shared" si="7"/>
        <v>0</v>
      </c>
      <c r="R20" s="106">
        <f t="shared" si="8"/>
        <v>0</v>
      </c>
      <c r="S20" s="107">
        <v>0</v>
      </c>
      <c r="T20" s="107">
        <v>0</v>
      </c>
      <c r="U20" s="107"/>
      <c r="V20" s="108">
        <f t="shared" si="3"/>
        <v>0</v>
      </c>
      <c r="W20" s="108">
        <f t="shared" si="9"/>
        <v>0</v>
      </c>
      <c r="X20" s="105"/>
      <c r="Y20" s="109">
        <f t="shared" si="10"/>
        <v>0</v>
      </c>
      <c r="Z20" s="110"/>
      <c r="AA20" s="111"/>
      <c r="AB20" s="114"/>
      <c r="AC20" s="111"/>
      <c r="AD20" s="112">
        <f t="shared" si="4"/>
        <v>0</v>
      </c>
    </row>
    <row r="21" spans="1:33" ht="20.100000000000001" customHeight="1">
      <c r="A21" s="100">
        <f t="shared" si="11"/>
        <v>7</v>
      </c>
      <c r="B21" s="101" t="str">
        <f>IF(RESUMEN!B15="","",RESUMEN!B15)</f>
        <v/>
      </c>
      <c r="C21" s="102" t="str">
        <f>IF(RESUMEN!C15="","",RESUMEN!C15)</f>
        <v/>
      </c>
      <c r="D21" s="101" t="str">
        <f>IF(RESUMEN!D15="","",RESUMEN!D15)</f>
        <v/>
      </c>
      <c r="E21" s="103"/>
      <c r="F21" s="247">
        <f t="shared" si="5"/>
        <v>0</v>
      </c>
      <c r="G21" s="103"/>
      <c r="H21" s="103"/>
      <c r="I21" s="104">
        <f>IF(H21=$R$2,'SS-SMI'!$H$22,IF(H21=$S$2,'SS-SMI'!$I$22,IF(H21=$T$2,'SS-SMI'!$J$22,0)))</f>
        <v>0</v>
      </c>
      <c r="J21" s="104">
        <f t="shared" si="6"/>
        <v>0</v>
      </c>
      <c r="K21" s="104">
        <f t="shared" si="0"/>
        <v>0</v>
      </c>
      <c r="L21" s="105"/>
      <c r="M21" s="105"/>
      <c r="N21" s="105"/>
      <c r="O21" s="104">
        <f t="shared" si="1"/>
        <v>0</v>
      </c>
      <c r="P21" s="104">
        <f t="shared" si="2"/>
        <v>0</v>
      </c>
      <c r="Q21" s="104">
        <f t="shared" si="7"/>
        <v>0</v>
      </c>
      <c r="R21" s="106">
        <f t="shared" si="8"/>
        <v>0</v>
      </c>
      <c r="S21" s="107">
        <v>0</v>
      </c>
      <c r="T21" s="107">
        <v>0</v>
      </c>
      <c r="U21" s="107"/>
      <c r="V21" s="108">
        <f t="shared" si="3"/>
        <v>0</v>
      </c>
      <c r="W21" s="108">
        <f t="shared" si="9"/>
        <v>0</v>
      </c>
      <c r="X21" s="105"/>
      <c r="Y21" s="109">
        <f t="shared" si="10"/>
        <v>0</v>
      </c>
      <c r="Z21" s="110"/>
      <c r="AA21" s="111"/>
      <c r="AB21" s="114"/>
      <c r="AC21" s="111"/>
      <c r="AD21" s="112">
        <f t="shared" si="4"/>
        <v>0</v>
      </c>
    </row>
    <row r="22" spans="1:33" ht="20.100000000000001" customHeight="1">
      <c r="A22" s="100">
        <f t="shared" si="11"/>
        <v>8</v>
      </c>
      <c r="B22" s="101" t="str">
        <f>IF(RESUMEN!B16="","",RESUMEN!B16)</f>
        <v/>
      </c>
      <c r="C22" s="102" t="str">
        <f>IF(RESUMEN!C16="","",RESUMEN!C16)</f>
        <v/>
      </c>
      <c r="D22" s="101" t="str">
        <f>IF(RESUMEN!D16="","",RESUMEN!D16)</f>
        <v/>
      </c>
      <c r="E22" s="103"/>
      <c r="F22" s="247">
        <f t="shared" si="5"/>
        <v>0</v>
      </c>
      <c r="G22" s="103"/>
      <c r="H22" s="103"/>
      <c r="I22" s="104">
        <f>IF(H22=$R$2,'SS-SMI'!$H$22,IF(H22=$S$2,'SS-SMI'!$I$22,IF(H22=$T$2,'SS-SMI'!$J$22,0)))</f>
        <v>0</v>
      </c>
      <c r="J22" s="104">
        <f t="shared" si="6"/>
        <v>0</v>
      </c>
      <c r="K22" s="104">
        <f t="shared" si="0"/>
        <v>0</v>
      </c>
      <c r="L22" s="105"/>
      <c r="M22" s="105"/>
      <c r="N22" s="105"/>
      <c r="O22" s="104">
        <f t="shared" si="1"/>
        <v>0</v>
      </c>
      <c r="P22" s="104">
        <f t="shared" si="2"/>
        <v>0</v>
      </c>
      <c r="Q22" s="104">
        <f t="shared" si="7"/>
        <v>0</v>
      </c>
      <c r="R22" s="106">
        <f t="shared" si="8"/>
        <v>0</v>
      </c>
      <c r="S22" s="107">
        <v>0</v>
      </c>
      <c r="T22" s="107">
        <v>0</v>
      </c>
      <c r="U22" s="107"/>
      <c r="V22" s="108">
        <f t="shared" si="3"/>
        <v>0</v>
      </c>
      <c r="W22" s="108">
        <f t="shared" si="9"/>
        <v>0</v>
      </c>
      <c r="X22" s="105"/>
      <c r="Y22" s="109">
        <f t="shared" si="10"/>
        <v>0</v>
      </c>
      <c r="Z22" s="110"/>
      <c r="AA22" s="111"/>
      <c r="AB22" s="114"/>
      <c r="AC22" s="111"/>
      <c r="AD22" s="112">
        <f t="shared" si="4"/>
        <v>0</v>
      </c>
    </row>
    <row r="23" spans="1:33" ht="20.100000000000001" customHeight="1">
      <c r="A23" s="100">
        <f t="shared" si="11"/>
        <v>9</v>
      </c>
      <c r="B23" s="101" t="str">
        <f>IF(RESUMEN!B17="","",RESUMEN!B17)</f>
        <v/>
      </c>
      <c r="C23" s="102" t="str">
        <f>IF(RESUMEN!C17="","",RESUMEN!C17)</f>
        <v/>
      </c>
      <c r="D23" s="101" t="str">
        <f>IF(RESUMEN!D17="","",RESUMEN!D17)</f>
        <v/>
      </c>
      <c r="E23" s="103"/>
      <c r="F23" s="247">
        <f t="shared" si="5"/>
        <v>0</v>
      </c>
      <c r="G23" s="103"/>
      <c r="H23" s="103"/>
      <c r="I23" s="104">
        <f>IF(H23=$R$2,'SS-SMI'!$H$22,IF(H23=$S$2,'SS-SMI'!$I$22,IF(H23=$T$2,'SS-SMI'!$J$22,0)))</f>
        <v>0</v>
      </c>
      <c r="J23" s="104">
        <f t="shared" si="6"/>
        <v>0</v>
      </c>
      <c r="K23" s="104">
        <f t="shared" si="0"/>
        <v>0</v>
      </c>
      <c r="L23" s="105"/>
      <c r="M23" s="105"/>
      <c r="N23" s="105"/>
      <c r="O23" s="104">
        <f t="shared" si="1"/>
        <v>0</v>
      </c>
      <c r="P23" s="104">
        <f t="shared" si="2"/>
        <v>0</v>
      </c>
      <c r="Q23" s="104">
        <f t="shared" si="7"/>
        <v>0</v>
      </c>
      <c r="R23" s="106">
        <f t="shared" si="8"/>
        <v>0</v>
      </c>
      <c r="S23" s="107">
        <v>0</v>
      </c>
      <c r="T23" s="107">
        <v>0</v>
      </c>
      <c r="U23" s="107"/>
      <c r="V23" s="108">
        <f t="shared" si="3"/>
        <v>0</v>
      </c>
      <c r="W23" s="108">
        <f t="shared" si="9"/>
        <v>0</v>
      </c>
      <c r="X23" s="105"/>
      <c r="Y23" s="109">
        <f t="shared" si="10"/>
        <v>0</v>
      </c>
      <c r="Z23" s="110"/>
      <c r="AA23" s="111"/>
      <c r="AB23" s="114"/>
      <c r="AC23" s="111"/>
      <c r="AD23" s="112">
        <f t="shared" si="4"/>
        <v>0</v>
      </c>
    </row>
    <row r="24" spans="1:33" ht="20.100000000000001" customHeight="1">
      <c r="A24" s="100">
        <f t="shared" si="11"/>
        <v>10</v>
      </c>
      <c r="B24" s="101" t="str">
        <f>IF(RESUMEN!B18="","",RESUMEN!B18)</f>
        <v/>
      </c>
      <c r="C24" s="102" t="str">
        <f>IF(RESUMEN!C18="","",RESUMEN!C18)</f>
        <v/>
      </c>
      <c r="D24" s="101" t="str">
        <f>IF(RESUMEN!D18="","",RESUMEN!D18)</f>
        <v/>
      </c>
      <c r="E24" s="103"/>
      <c r="F24" s="247">
        <f t="shared" si="5"/>
        <v>0</v>
      </c>
      <c r="G24" s="103"/>
      <c r="H24" s="103"/>
      <c r="I24" s="104">
        <f>IF(H24=$R$2,'SS-SMI'!$H$22,IF(H24=$S$2,'SS-SMI'!$I$22,IF(H24=$T$2,'SS-SMI'!$J$22,0)))</f>
        <v>0</v>
      </c>
      <c r="J24" s="104">
        <f t="shared" si="6"/>
        <v>0</v>
      </c>
      <c r="K24" s="104">
        <f t="shared" si="0"/>
        <v>0</v>
      </c>
      <c r="L24" s="105"/>
      <c r="M24" s="105"/>
      <c r="N24" s="105"/>
      <c r="O24" s="104">
        <f t="shared" si="1"/>
        <v>0</v>
      </c>
      <c r="P24" s="104">
        <f t="shared" si="2"/>
        <v>0</v>
      </c>
      <c r="Q24" s="104">
        <f t="shared" si="7"/>
        <v>0</v>
      </c>
      <c r="R24" s="106">
        <f t="shared" si="8"/>
        <v>0</v>
      </c>
      <c r="S24" s="107">
        <v>0</v>
      </c>
      <c r="T24" s="107">
        <v>0</v>
      </c>
      <c r="U24" s="107"/>
      <c r="V24" s="108">
        <f t="shared" si="3"/>
        <v>0</v>
      </c>
      <c r="W24" s="108">
        <f t="shared" si="9"/>
        <v>0</v>
      </c>
      <c r="X24" s="105"/>
      <c r="Y24" s="109">
        <f t="shared" si="10"/>
        <v>0</v>
      </c>
      <c r="Z24" s="110"/>
      <c r="AA24" s="111"/>
      <c r="AB24" s="114"/>
      <c r="AC24" s="111"/>
      <c r="AD24" s="112">
        <f t="shared" si="4"/>
        <v>0</v>
      </c>
    </row>
    <row r="25" spans="1:33" ht="20.100000000000001" customHeight="1">
      <c r="A25" s="100">
        <f t="shared" si="11"/>
        <v>11</v>
      </c>
      <c r="B25" s="101" t="str">
        <f>IF(RESUMEN!B19="","",RESUMEN!B19)</f>
        <v/>
      </c>
      <c r="C25" s="102" t="str">
        <f>IF(RESUMEN!C19="","",RESUMEN!C19)</f>
        <v/>
      </c>
      <c r="D25" s="101" t="str">
        <f>IF(RESUMEN!D19="","",RESUMEN!D19)</f>
        <v/>
      </c>
      <c r="E25" s="103"/>
      <c r="F25" s="247">
        <f t="shared" si="5"/>
        <v>0</v>
      </c>
      <c r="G25" s="103"/>
      <c r="H25" s="103"/>
      <c r="I25" s="104">
        <f>IF(H25=$R$2,'SS-SMI'!$H$22,IF(H25=$S$2,'SS-SMI'!$I$22,IF(H25=$T$2,'SS-SMI'!$J$22,0)))</f>
        <v>0</v>
      </c>
      <c r="J25" s="104">
        <f t="shared" si="6"/>
        <v>0</v>
      </c>
      <c r="K25" s="104">
        <f t="shared" si="0"/>
        <v>0</v>
      </c>
      <c r="L25" s="105"/>
      <c r="M25" s="105"/>
      <c r="N25" s="105"/>
      <c r="O25" s="104">
        <f t="shared" si="1"/>
        <v>0</v>
      </c>
      <c r="P25" s="104">
        <f t="shared" si="2"/>
        <v>0</v>
      </c>
      <c r="Q25" s="104">
        <f t="shared" si="7"/>
        <v>0</v>
      </c>
      <c r="R25" s="106">
        <f t="shared" si="8"/>
        <v>0</v>
      </c>
      <c r="S25" s="107">
        <v>0</v>
      </c>
      <c r="T25" s="107">
        <v>0</v>
      </c>
      <c r="U25" s="107"/>
      <c r="V25" s="108">
        <f t="shared" si="3"/>
        <v>0</v>
      </c>
      <c r="W25" s="108">
        <f t="shared" si="9"/>
        <v>0</v>
      </c>
      <c r="X25" s="105"/>
      <c r="Y25" s="109">
        <f t="shared" si="10"/>
        <v>0</v>
      </c>
      <c r="Z25" s="110"/>
      <c r="AA25" s="111"/>
      <c r="AB25" s="114"/>
      <c r="AC25" s="111"/>
      <c r="AD25" s="112">
        <f t="shared" si="4"/>
        <v>0</v>
      </c>
    </row>
    <row r="26" spans="1:33" ht="20.100000000000001" customHeight="1">
      <c r="A26" s="100">
        <f t="shared" si="11"/>
        <v>12</v>
      </c>
      <c r="B26" s="101" t="str">
        <f>IF(RESUMEN!B20="","",RESUMEN!B20)</f>
        <v/>
      </c>
      <c r="C26" s="102" t="str">
        <f>IF(RESUMEN!C20="","",RESUMEN!C20)</f>
        <v/>
      </c>
      <c r="D26" s="101" t="str">
        <f>IF(RESUMEN!D20="","",RESUMEN!D20)</f>
        <v/>
      </c>
      <c r="E26" s="103"/>
      <c r="F26" s="247">
        <f t="shared" si="5"/>
        <v>0</v>
      </c>
      <c r="G26" s="103"/>
      <c r="H26" s="103"/>
      <c r="I26" s="104">
        <f>IF(H26=$R$2,'SS-SMI'!$H$22,IF(H26=$S$2,'SS-SMI'!$I$22,IF(H26=$T$2,'SS-SMI'!$J$22,0)))</f>
        <v>0</v>
      </c>
      <c r="J26" s="104">
        <f t="shared" si="6"/>
        <v>0</v>
      </c>
      <c r="K26" s="104">
        <f t="shared" si="0"/>
        <v>0</v>
      </c>
      <c r="L26" s="105"/>
      <c r="M26" s="105"/>
      <c r="N26" s="105"/>
      <c r="O26" s="104">
        <f t="shared" si="1"/>
        <v>0</v>
      </c>
      <c r="P26" s="104">
        <f t="shared" si="2"/>
        <v>0</v>
      </c>
      <c r="Q26" s="104">
        <f t="shared" si="7"/>
        <v>0</v>
      </c>
      <c r="R26" s="106">
        <f t="shared" si="8"/>
        <v>0</v>
      </c>
      <c r="S26" s="107">
        <v>0</v>
      </c>
      <c r="T26" s="107">
        <v>0</v>
      </c>
      <c r="U26" s="107"/>
      <c r="V26" s="108">
        <f t="shared" si="3"/>
        <v>0</v>
      </c>
      <c r="W26" s="108">
        <f t="shared" si="9"/>
        <v>0</v>
      </c>
      <c r="X26" s="105"/>
      <c r="Y26" s="109">
        <f t="shared" si="10"/>
        <v>0</v>
      </c>
      <c r="Z26" s="110"/>
      <c r="AA26" s="111"/>
      <c r="AB26" s="114"/>
      <c r="AC26" s="111"/>
      <c r="AD26" s="112">
        <f t="shared" si="4"/>
        <v>0</v>
      </c>
    </row>
    <row r="27" spans="1:33" ht="20.100000000000001" customHeight="1">
      <c r="A27" s="100">
        <f t="shared" si="11"/>
        <v>13</v>
      </c>
      <c r="B27" s="101" t="str">
        <f>IF(RESUMEN!B21="","",RESUMEN!B21)</f>
        <v/>
      </c>
      <c r="C27" s="102" t="str">
        <f>IF(RESUMEN!C21="","",RESUMEN!C21)</f>
        <v/>
      </c>
      <c r="D27" s="101" t="str">
        <f>IF(RESUMEN!D21="","",RESUMEN!D21)</f>
        <v/>
      </c>
      <c r="E27" s="103"/>
      <c r="F27" s="247">
        <f t="shared" si="5"/>
        <v>0</v>
      </c>
      <c r="G27" s="103"/>
      <c r="H27" s="103"/>
      <c r="I27" s="104">
        <f>IF(H27=$R$2,'SS-SMI'!$H$22,IF(H27=$S$2,'SS-SMI'!$I$22,IF(H27=$T$2,'SS-SMI'!$J$22,0)))</f>
        <v>0</v>
      </c>
      <c r="J27" s="104">
        <f t="shared" si="6"/>
        <v>0</v>
      </c>
      <c r="K27" s="104">
        <f t="shared" si="0"/>
        <v>0</v>
      </c>
      <c r="L27" s="105"/>
      <c r="M27" s="105"/>
      <c r="N27" s="105"/>
      <c r="O27" s="104">
        <f t="shared" si="1"/>
        <v>0</v>
      </c>
      <c r="P27" s="104">
        <f t="shared" si="2"/>
        <v>0</v>
      </c>
      <c r="Q27" s="104">
        <f t="shared" si="7"/>
        <v>0</v>
      </c>
      <c r="R27" s="106">
        <f t="shared" si="8"/>
        <v>0</v>
      </c>
      <c r="S27" s="107">
        <v>0</v>
      </c>
      <c r="T27" s="107">
        <v>0</v>
      </c>
      <c r="U27" s="107"/>
      <c r="V27" s="108">
        <f t="shared" si="3"/>
        <v>0</v>
      </c>
      <c r="W27" s="108">
        <f t="shared" si="9"/>
        <v>0</v>
      </c>
      <c r="X27" s="105"/>
      <c r="Y27" s="109">
        <f t="shared" si="10"/>
        <v>0</v>
      </c>
      <c r="Z27" s="110"/>
      <c r="AA27" s="111"/>
      <c r="AB27" s="114"/>
      <c r="AC27" s="111"/>
      <c r="AD27" s="112">
        <f t="shared" si="4"/>
        <v>0</v>
      </c>
    </row>
    <row r="28" spans="1:33" ht="20.100000000000001" customHeight="1">
      <c r="A28" s="100">
        <f t="shared" si="11"/>
        <v>14</v>
      </c>
      <c r="B28" s="101" t="str">
        <f>IF(RESUMEN!B22="","",RESUMEN!B22)</f>
        <v/>
      </c>
      <c r="C28" s="102" t="str">
        <f>IF(RESUMEN!C22="","",RESUMEN!C22)</f>
        <v/>
      </c>
      <c r="D28" s="101" t="str">
        <f>IF(RESUMEN!D22="","",RESUMEN!D22)</f>
        <v/>
      </c>
      <c r="E28" s="103"/>
      <c r="F28" s="247">
        <f t="shared" si="5"/>
        <v>0</v>
      </c>
      <c r="G28" s="103"/>
      <c r="H28" s="103"/>
      <c r="I28" s="104">
        <f>IF(H28=$R$2,'SS-SMI'!$H$22,IF(H28=$S$2,'SS-SMI'!$I$22,IF(H28=$T$2,'SS-SMI'!$J$22,0)))</f>
        <v>0</v>
      </c>
      <c r="J28" s="104">
        <f t="shared" si="6"/>
        <v>0</v>
      </c>
      <c r="K28" s="104">
        <f t="shared" si="0"/>
        <v>0</v>
      </c>
      <c r="L28" s="105"/>
      <c r="M28" s="105"/>
      <c r="N28" s="105"/>
      <c r="O28" s="104">
        <f t="shared" si="1"/>
        <v>0</v>
      </c>
      <c r="P28" s="104">
        <f t="shared" si="2"/>
        <v>0</v>
      </c>
      <c r="Q28" s="104">
        <f t="shared" si="7"/>
        <v>0</v>
      </c>
      <c r="R28" s="106">
        <f t="shared" si="8"/>
        <v>0</v>
      </c>
      <c r="S28" s="107">
        <v>0</v>
      </c>
      <c r="T28" s="107">
        <v>0</v>
      </c>
      <c r="U28" s="107"/>
      <c r="V28" s="108">
        <f t="shared" si="3"/>
        <v>0</v>
      </c>
      <c r="W28" s="108">
        <f t="shared" si="9"/>
        <v>0</v>
      </c>
      <c r="X28" s="105"/>
      <c r="Y28" s="109">
        <f t="shared" si="10"/>
        <v>0</v>
      </c>
      <c r="Z28" s="110"/>
      <c r="AA28" s="111"/>
      <c r="AB28" s="114"/>
      <c r="AC28" s="111"/>
      <c r="AD28" s="112">
        <f t="shared" si="4"/>
        <v>0</v>
      </c>
    </row>
    <row r="29" spans="1:33" ht="20.100000000000001" customHeight="1">
      <c r="A29" s="100">
        <f t="shared" si="11"/>
        <v>15</v>
      </c>
      <c r="B29" s="101" t="str">
        <f>IF(RESUMEN!B23="","",RESUMEN!B23)</f>
        <v/>
      </c>
      <c r="C29" s="102" t="str">
        <f>IF(RESUMEN!C23="","",RESUMEN!C23)</f>
        <v/>
      </c>
      <c r="D29" s="101" t="str">
        <f>IF(RESUMEN!D23="","",RESUMEN!D23)</f>
        <v/>
      </c>
      <c r="E29" s="103"/>
      <c r="F29" s="247">
        <f t="shared" si="5"/>
        <v>0</v>
      </c>
      <c r="G29" s="103"/>
      <c r="H29" s="103"/>
      <c r="I29" s="104">
        <f>IF(H29=$R$2,'SS-SMI'!$H$22,IF(H29=$S$2,'SS-SMI'!$I$22,IF(H29=$T$2,'SS-SMI'!$J$22,0)))</f>
        <v>0</v>
      </c>
      <c r="J29" s="104">
        <f t="shared" si="6"/>
        <v>0</v>
      </c>
      <c r="K29" s="104">
        <f t="shared" si="0"/>
        <v>0</v>
      </c>
      <c r="L29" s="105"/>
      <c r="M29" s="105"/>
      <c r="N29" s="105"/>
      <c r="O29" s="104">
        <f t="shared" si="1"/>
        <v>0</v>
      </c>
      <c r="P29" s="104">
        <f t="shared" si="2"/>
        <v>0</v>
      </c>
      <c r="Q29" s="104">
        <f t="shared" si="7"/>
        <v>0</v>
      </c>
      <c r="R29" s="106">
        <f t="shared" si="8"/>
        <v>0</v>
      </c>
      <c r="S29" s="107">
        <v>0</v>
      </c>
      <c r="T29" s="107">
        <v>0</v>
      </c>
      <c r="U29" s="107"/>
      <c r="V29" s="108">
        <f t="shared" si="3"/>
        <v>0</v>
      </c>
      <c r="W29" s="108">
        <f t="shared" si="9"/>
        <v>0</v>
      </c>
      <c r="X29" s="105"/>
      <c r="Y29" s="109">
        <f t="shared" si="10"/>
        <v>0</v>
      </c>
      <c r="Z29" s="110"/>
      <c r="AA29" s="111"/>
      <c r="AB29" s="114"/>
      <c r="AC29" s="111"/>
      <c r="AD29" s="112">
        <f t="shared" si="4"/>
        <v>0</v>
      </c>
    </row>
    <row r="30" spans="1:33" ht="20.100000000000001" customHeight="1">
      <c r="A30" s="100">
        <f t="shared" si="11"/>
        <v>16</v>
      </c>
      <c r="B30" s="101" t="str">
        <f>IF(RESUMEN!B24="","",RESUMEN!B24)</f>
        <v/>
      </c>
      <c r="C30" s="102" t="str">
        <f>IF(RESUMEN!C24="","",RESUMEN!C24)</f>
        <v/>
      </c>
      <c r="D30" s="101" t="str">
        <f>IF(RESUMEN!D24="","",RESUMEN!D24)</f>
        <v/>
      </c>
      <c r="E30" s="103"/>
      <c r="F30" s="247">
        <f t="shared" si="5"/>
        <v>0</v>
      </c>
      <c r="G30" s="103"/>
      <c r="H30" s="103"/>
      <c r="I30" s="104">
        <f>IF(H30=$R$2,'SS-SMI'!$H$22,IF(H30=$S$2,'SS-SMI'!$I$22,IF(H30=$T$2,'SS-SMI'!$J$22,0)))</f>
        <v>0</v>
      </c>
      <c r="J30" s="104">
        <f t="shared" si="6"/>
        <v>0</v>
      </c>
      <c r="K30" s="104">
        <f t="shared" si="0"/>
        <v>0</v>
      </c>
      <c r="L30" s="105"/>
      <c r="M30" s="105"/>
      <c r="N30" s="105"/>
      <c r="O30" s="104">
        <f t="shared" si="1"/>
        <v>0</v>
      </c>
      <c r="P30" s="104">
        <f t="shared" si="2"/>
        <v>0</v>
      </c>
      <c r="Q30" s="104">
        <f t="shared" si="7"/>
        <v>0</v>
      </c>
      <c r="R30" s="106">
        <f t="shared" si="8"/>
        <v>0</v>
      </c>
      <c r="S30" s="107">
        <v>0</v>
      </c>
      <c r="T30" s="107">
        <v>0</v>
      </c>
      <c r="U30" s="107"/>
      <c r="V30" s="108">
        <f t="shared" si="3"/>
        <v>0</v>
      </c>
      <c r="W30" s="108">
        <f t="shared" si="9"/>
        <v>0</v>
      </c>
      <c r="X30" s="105"/>
      <c r="Y30" s="109">
        <f t="shared" si="10"/>
        <v>0</v>
      </c>
      <c r="Z30" s="110"/>
      <c r="AA30" s="111"/>
      <c r="AB30" s="114"/>
      <c r="AC30" s="111"/>
      <c r="AD30" s="112">
        <f t="shared" si="4"/>
        <v>0</v>
      </c>
    </row>
    <row r="31" spans="1:33" ht="20.100000000000001" customHeight="1">
      <c r="A31" s="100">
        <f t="shared" si="11"/>
        <v>17</v>
      </c>
      <c r="B31" s="101" t="str">
        <f>IF(RESUMEN!B25="","",RESUMEN!B25)</f>
        <v/>
      </c>
      <c r="C31" s="102" t="str">
        <f>IF(RESUMEN!C25="","",RESUMEN!C25)</f>
        <v/>
      </c>
      <c r="D31" s="101" t="str">
        <f>IF(RESUMEN!D25="","",RESUMEN!D25)</f>
        <v/>
      </c>
      <c r="E31" s="103"/>
      <c r="F31" s="247">
        <f t="shared" si="5"/>
        <v>0</v>
      </c>
      <c r="G31" s="103"/>
      <c r="H31" s="103"/>
      <c r="I31" s="104">
        <f>IF(H31=$R$2,'SS-SMI'!$H$22,IF(H31=$S$2,'SS-SMI'!$I$22,IF(H31=$T$2,'SS-SMI'!$J$22,0)))</f>
        <v>0</v>
      </c>
      <c r="J31" s="104">
        <f t="shared" si="6"/>
        <v>0</v>
      </c>
      <c r="K31" s="104">
        <f t="shared" si="0"/>
        <v>0</v>
      </c>
      <c r="L31" s="105"/>
      <c r="M31" s="105"/>
      <c r="N31" s="105"/>
      <c r="O31" s="104">
        <f t="shared" si="1"/>
        <v>0</v>
      </c>
      <c r="P31" s="104">
        <f t="shared" si="2"/>
        <v>0</v>
      </c>
      <c r="Q31" s="104">
        <f t="shared" si="7"/>
        <v>0</v>
      </c>
      <c r="R31" s="106">
        <f t="shared" si="8"/>
        <v>0</v>
      </c>
      <c r="S31" s="107">
        <v>0</v>
      </c>
      <c r="T31" s="107">
        <v>0</v>
      </c>
      <c r="U31" s="107"/>
      <c r="V31" s="108">
        <f t="shared" si="3"/>
        <v>0</v>
      </c>
      <c r="W31" s="108">
        <f t="shared" si="9"/>
        <v>0</v>
      </c>
      <c r="X31" s="105"/>
      <c r="Y31" s="109">
        <f t="shared" si="10"/>
        <v>0</v>
      </c>
      <c r="Z31" s="110"/>
      <c r="AA31" s="111"/>
      <c r="AB31" s="114"/>
      <c r="AC31" s="111"/>
      <c r="AD31" s="112">
        <f t="shared" si="4"/>
        <v>0</v>
      </c>
    </row>
    <row r="32" spans="1:33" ht="20.100000000000001" customHeight="1">
      <c r="A32" s="100">
        <f t="shared" si="11"/>
        <v>18</v>
      </c>
      <c r="B32" s="101" t="str">
        <f>IF(RESUMEN!B26="","",RESUMEN!B26)</f>
        <v/>
      </c>
      <c r="C32" s="102" t="str">
        <f>IF(RESUMEN!C26="","",RESUMEN!C26)</f>
        <v/>
      </c>
      <c r="D32" s="101" t="str">
        <f>IF(RESUMEN!D26="","",RESUMEN!D26)</f>
        <v/>
      </c>
      <c r="E32" s="103"/>
      <c r="F32" s="247">
        <f t="shared" si="5"/>
        <v>0</v>
      </c>
      <c r="G32" s="103"/>
      <c r="H32" s="103"/>
      <c r="I32" s="104">
        <f>IF(H32=$R$2,'SS-SMI'!$H$22,IF(H32=$S$2,'SS-SMI'!$I$22,IF(H32=$T$2,'SS-SMI'!$J$22,0)))</f>
        <v>0</v>
      </c>
      <c r="J32" s="104">
        <f t="shared" si="6"/>
        <v>0</v>
      </c>
      <c r="K32" s="104">
        <f t="shared" si="0"/>
        <v>0</v>
      </c>
      <c r="L32" s="105"/>
      <c r="M32" s="105"/>
      <c r="N32" s="105"/>
      <c r="O32" s="104">
        <f t="shared" si="1"/>
        <v>0</v>
      </c>
      <c r="P32" s="104">
        <f t="shared" si="2"/>
        <v>0</v>
      </c>
      <c r="Q32" s="104">
        <f t="shared" si="7"/>
        <v>0</v>
      </c>
      <c r="R32" s="106">
        <f t="shared" si="8"/>
        <v>0</v>
      </c>
      <c r="S32" s="107">
        <v>0</v>
      </c>
      <c r="T32" s="107">
        <v>0</v>
      </c>
      <c r="U32" s="107"/>
      <c r="V32" s="108">
        <f t="shared" si="3"/>
        <v>0</v>
      </c>
      <c r="W32" s="108">
        <f t="shared" si="9"/>
        <v>0</v>
      </c>
      <c r="X32" s="105"/>
      <c r="Y32" s="109">
        <f t="shared" si="10"/>
        <v>0</v>
      </c>
      <c r="Z32" s="110"/>
      <c r="AA32" s="111"/>
      <c r="AB32" s="114"/>
      <c r="AC32" s="111"/>
      <c r="AD32" s="112">
        <f t="shared" si="4"/>
        <v>0</v>
      </c>
    </row>
    <row r="33" spans="1:30" ht="20.100000000000001" customHeight="1">
      <c r="A33" s="100">
        <f t="shared" si="11"/>
        <v>19</v>
      </c>
      <c r="B33" s="101" t="str">
        <f>IF(RESUMEN!B27="","",RESUMEN!B27)</f>
        <v/>
      </c>
      <c r="C33" s="102" t="str">
        <f>IF(RESUMEN!C27="","",RESUMEN!C27)</f>
        <v/>
      </c>
      <c r="D33" s="101" t="str">
        <f>IF(RESUMEN!D27="","",RESUMEN!D27)</f>
        <v/>
      </c>
      <c r="E33" s="103"/>
      <c r="F33" s="247">
        <f t="shared" si="5"/>
        <v>0</v>
      </c>
      <c r="G33" s="103"/>
      <c r="H33" s="103"/>
      <c r="I33" s="104">
        <f>IF(H33=$R$2,'SS-SMI'!$H$22,IF(H33=$S$2,'SS-SMI'!$I$22,IF(H33=$T$2,'SS-SMI'!$J$22,0)))</f>
        <v>0</v>
      </c>
      <c r="J33" s="104">
        <f t="shared" si="6"/>
        <v>0</v>
      </c>
      <c r="K33" s="104">
        <f t="shared" si="0"/>
        <v>0</v>
      </c>
      <c r="L33" s="105"/>
      <c r="M33" s="105"/>
      <c r="N33" s="105"/>
      <c r="O33" s="104">
        <f t="shared" si="1"/>
        <v>0</v>
      </c>
      <c r="P33" s="104">
        <f t="shared" si="2"/>
        <v>0</v>
      </c>
      <c r="Q33" s="104">
        <f t="shared" si="7"/>
        <v>0</v>
      </c>
      <c r="R33" s="106">
        <f t="shared" si="8"/>
        <v>0</v>
      </c>
      <c r="S33" s="107">
        <v>0</v>
      </c>
      <c r="T33" s="107">
        <v>0</v>
      </c>
      <c r="U33" s="107"/>
      <c r="V33" s="108">
        <f t="shared" si="3"/>
        <v>0</v>
      </c>
      <c r="W33" s="108">
        <f t="shared" si="9"/>
        <v>0</v>
      </c>
      <c r="X33" s="105"/>
      <c r="Y33" s="109">
        <f t="shared" si="10"/>
        <v>0</v>
      </c>
      <c r="Z33" s="110"/>
      <c r="AA33" s="111"/>
      <c r="AB33" s="114"/>
      <c r="AC33" s="111"/>
      <c r="AD33" s="112">
        <f t="shared" si="4"/>
        <v>0</v>
      </c>
    </row>
    <row r="34" spans="1:30" ht="20.100000000000001" customHeight="1">
      <c r="A34" s="100">
        <f t="shared" si="11"/>
        <v>20</v>
      </c>
      <c r="B34" s="101" t="str">
        <f>IF(RESUMEN!B28="","",RESUMEN!B28)</f>
        <v/>
      </c>
      <c r="C34" s="102" t="str">
        <f>IF(RESUMEN!C28="","",RESUMEN!C28)</f>
        <v/>
      </c>
      <c r="D34" s="101" t="str">
        <f>IF(RESUMEN!D28="","",RESUMEN!D28)</f>
        <v/>
      </c>
      <c r="E34" s="103"/>
      <c r="F34" s="247">
        <f t="shared" si="5"/>
        <v>0</v>
      </c>
      <c r="G34" s="103"/>
      <c r="H34" s="103"/>
      <c r="I34" s="104">
        <f>IF(H34=$R$2,'SS-SMI'!$H$22,IF(H34=$S$2,'SS-SMI'!$I$22,IF(H34=$T$2,'SS-SMI'!$J$22,0)))</f>
        <v>0</v>
      </c>
      <c r="J34" s="104">
        <f t="shared" si="6"/>
        <v>0</v>
      </c>
      <c r="K34" s="104">
        <f t="shared" si="0"/>
        <v>0</v>
      </c>
      <c r="L34" s="105"/>
      <c r="M34" s="105"/>
      <c r="N34" s="105"/>
      <c r="O34" s="104">
        <f t="shared" si="1"/>
        <v>0</v>
      </c>
      <c r="P34" s="104">
        <f t="shared" si="2"/>
        <v>0</v>
      </c>
      <c r="Q34" s="104">
        <f t="shared" si="7"/>
        <v>0</v>
      </c>
      <c r="R34" s="106">
        <f t="shared" si="8"/>
        <v>0</v>
      </c>
      <c r="S34" s="107">
        <v>0</v>
      </c>
      <c r="T34" s="107">
        <v>0</v>
      </c>
      <c r="U34" s="107"/>
      <c r="V34" s="108">
        <f t="shared" si="3"/>
        <v>0</v>
      </c>
      <c r="W34" s="108">
        <f t="shared" si="9"/>
        <v>0</v>
      </c>
      <c r="X34" s="105"/>
      <c r="Y34" s="109">
        <f t="shared" si="10"/>
        <v>0</v>
      </c>
      <c r="Z34" s="110"/>
      <c r="AA34" s="111"/>
      <c r="AB34" s="114"/>
      <c r="AC34" s="111"/>
      <c r="AD34" s="112">
        <f t="shared" si="4"/>
        <v>0</v>
      </c>
    </row>
    <row r="35" spans="1:30" ht="20.100000000000001" customHeight="1">
      <c r="A35" s="100">
        <f t="shared" si="11"/>
        <v>21</v>
      </c>
      <c r="B35" s="101" t="str">
        <f>IF(RESUMEN!B29="","",RESUMEN!B29)</f>
        <v/>
      </c>
      <c r="C35" s="102" t="str">
        <f>IF(RESUMEN!C29="","",RESUMEN!C29)</f>
        <v/>
      </c>
      <c r="D35" s="101" t="str">
        <f>IF(RESUMEN!D29="","",RESUMEN!D29)</f>
        <v/>
      </c>
      <c r="E35" s="103"/>
      <c r="F35" s="247">
        <f t="shared" si="5"/>
        <v>0</v>
      </c>
      <c r="G35" s="103"/>
      <c r="H35" s="103"/>
      <c r="I35" s="104">
        <f>IF(H35=$R$2,'SS-SMI'!$H$22,IF(H35=$S$2,'SS-SMI'!$I$22,IF(H35=$T$2,'SS-SMI'!$J$22,0)))</f>
        <v>0</v>
      </c>
      <c r="J35" s="104">
        <f t="shared" si="6"/>
        <v>0</v>
      </c>
      <c r="K35" s="104">
        <f t="shared" si="0"/>
        <v>0</v>
      </c>
      <c r="L35" s="105"/>
      <c r="M35" s="105"/>
      <c r="N35" s="105"/>
      <c r="O35" s="104">
        <f t="shared" si="1"/>
        <v>0</v>
      </c>
      <c r="P35" s="104">
        <f t="shared" si="2"/>
        <v>0</v>
      </c>
      <c r="Q35" s="104">
        <f t="shared" si="7"/>
        <v>0</v>
      </c>
      <c r="R35" s="106">
        <f t="shared" si="8"/>
        <v>0</v>
      </c>
      <c r="S35" s="107">
        <v>0</v>
      </c>
      <c r="T35" s="107">
        <v>0</v>
      </c>
      <c r="U35" s="107"/>
      <c r="V35" s="108">
        <f t="shared" si="3"/>
        <v>0</v>
      </c>
      <c r="W35" s="108">
        <f t="shared" si="9"/>
        <v>0</v>
      </c>
      <c r="X35" s="105"/>
      <c r="Y35" s="109">
        <f t="shared" si="10"/>
        <v>0</v>
      </c>
      <c r="Z35" s="110"/>
      <c r="AA35" s="111"/>
      <c r="AB35" s="114"/>
      <c r="AC35" s="111"/>
      <c r="AD35" s="112">
        <f t="shared" si="4"/>
        <v>0</v>
      </c>
    </row>
    <row r="36" spans="1:30" ht="20.100000000000001" customHeight="1">
      <c r="A36" s="100">
        <f t="shared" si="11"/>
        <v>22</v>
      </c>
      <c r="B36" s="101" t="str">
        <f>IF(RESUMEN!B30="","",RESUMEN!B30)</f>
        <v/>
      </c>
      <c r="C36" s="102" t="str">
        <f>IF(RESUMEN!C30="","",RESUMEN!C30)</f>
        <v/>
      </c>
      <c r="D36" s="101" t="str">
        <f>IF(RESUMEN!D30="","",RESUMEN!D30)</f>
        <v/>
      </c>
      <c r="E36" s="103"/>
      <c r="F36" s="247">
        <f t="shared" si="5"/>
        <v>0</v>
      </c>
      <c r="G36" s="103"/>
      <c r="H36" s="103"/>
      <c r="I36" s="104">
        <f>IF(H36=$R$2,'SS-SMI'!$H$22,IF(H36=$S$2,'SS-SMI'!$I$22,IF(H36=$T$2,'SS-SMI'!$J$22,0)))</f>
        <v>0</v>
      </c>
      <c r="J36" s="104">
        <f t="shared" si="6"/>
        <v>0</v>
      </c>
      <c r="K36" s="104">
        <f t="shared" si="0"/>
        <v>0</v>
      </c>
      <c r="L36" s="105"/>
      <c r="M36" s="105"/>
      <c r="N36" s="105"/>
      <c r="O36" s="104">
        <f t="shared" si="1"/>
        <v>0</v>
      </c>
      <c r="P36" s="104">
        <f t="shared" si="2"/>
        <v>0</v>
      </c>
      <c r="Q36" s="104">
        <f t="shared" si="7"/>
        <v>0</v>
      </c>
      <c r="R36" s="106">
        <f t="shared" si="8"/>
        <v>0</v>
      </c>
      <c r="S36" s="107">
        <v>0</v>
      </c>
      <c r="T36" s="107">
        <v>0</v>
      </c>
      <c r="U36" s="107"/>
      <c r="V36" s="108">
        <f t="shared" si="3"/>
        <v>0</v>
      </c>
      <c r="W36" s="108">
        <f t="shared" si="9"/>
        <v>0</v>
      </c>
      <c r="X36" s="105"/>
      <c r="Y36" s="109">
        <f t="shared" si="10"/>
        <v>0</v>
      </c>
      <c r="Z36" s="110"/>
      <c r="AA36" s="111"/>
      <c r="AB36" s="114"/>
      <c r="AC36" s="111"/>
      <c r="AD36" s="112">
        <f t="shared" si="4"/>
        <v>0</v>
      </c>
    </row>
    <row r="37" spans="1:30" ht="20.100000000000001" customHeight="1">
      <c r="A37" s="100">
        <f t="shared" si="11"/>
        <v>23</v>
      </c>
      <c r="B37" s="101" t="str">
        <f>IF(RESUMEN!B31="","",RESUMEN!B31)</f>
        <v/>
      </c>
      <c r="C37" s="102" t="str">
        <f>IF(RESUMEN!C31="","",RESUMEN!C31)</f>
        <v/>
      </c>
      <c r="D37" s="101" t="str">
        <f>IF(RESUMEN!D31="","",RESUMEN!D31)</f>
        <v/>
      </c>
      <c r="E37" s="103"/>
      <c r="F37" s="247">
        <f t="shared" si="5"/>
        <v>0</v>
      </c>
      <c r="G37" s="103"/>
      <c r="H37" s="103"/>
      <c r="I37" s="104">
        <f>IF(H37=$R$2,'SS-SMI'!$H$22,IF(H37=$S$2,'SS-SMI'!$I$22,IF(H37=$T$2,'SS-SMI'!$J$22,0)))</f>
        <v>0</v>
      </c>
      <c r="J37" s="104">
        <f t="shared" si="6"/>
        <v>0</v>
      </c>
      <c r="K37" s="104">
        <f t="shared" si="0"/>
        <v>0</v>
      </c>
      <c r="L37" s="105"/>
      <c r="M37" s="105"/>
      <c r="N37" s="105"/>
      <c r="O37" s="104">
        <f t="shared" si="1"/>
        <v>0</v>
      </c>
      <c r="P37" s="104">
        <f t="shared" si="2"/>
        <v>0</v>
      </c>
      <c r="Q37" s="104">
        <f t="shared" si="7"/>
        <v>0</v>
      </c>
      <c r="R37" s="106">
        <f t="shared" si="8"/>
        <v>0</v>
      </c>
      <c r="S37" s="107">
        <v>0</v>
      </c>
      <c r="T37" s="107">
        <v>0</v>
      </c>
      <c r="U37" s="107"/>
      <c r="V37" s="108">
        <f t="shared" si="3"/>
        <v>0</v>
      </c>
      <c r="W37" s="108">
        <f t="shared" si="9"/>
        <v>0</v>
      </c>
      <c r="X37" s="105"/>
      <c r="Y37" s="109">
        <f t="shared" si="10"/>
        <v>0</v>
      </c>
      <c r="Z37" s="110"/>
      <c r="AA37" s="111"/>
      <c r="AB37" s="114"/>
      <c r="AC37" s="111"/>
      <c r="AD37" s="112">
        <f t="shared" si="4"/>
        <v>0</v>
      </c>
    </row>
    <row r="38" spans="1:30" ht="20.100000000000001" customHeight="1">
      <c r="A38" s="100">
        <f t="shared" si="11"/>
        <v>24</v>
      </c>
      <c r="B38" s="101" t="str">
        <f>IF(RESUMEN!B32="","",RESUMEN!B32)</f>
        <v/>
      </c>
      <c r="C38" s="102" t="str">
        <f>IF(RESUMEN!C32="","",RESUMEN!C32)</f>
        <v/>
      </c>
      <c r="D38" s="101" t="str">
        <f>IF(RESUMEN!D32="","",RESUMEN!D32)</f>
        <v/>
      </c>
      <c r="E38" s="103"/>
      <c r="F38" s="247">
        <f t="shared" si="5"/>
        <v>0</v>
      </c>
      <c r="G38" s="103"/>
      <c r="H38" s="103"/>
      <c r="I38" s="104">
        <f>IF(H38=$R$2,'SS-SMI'!$H$22,IF(H38=$S$2,'SS-SMI'!$I$22,IF(H38=$T$2,'SS-SMI'!$J$22,0)))</f>
        <v>0</v>
      </c>
      <c r="J38" s="104">
        <f t="shared" si="6"/>
        <v>0</v>
      </c>
      <c r="K38" s="104">
        <f t="shared" si="0"/>
        <v>0</v>
      </c>
      <c r="L38" s="105"/>
      <c r="M38" s="105"/>
      <c r="N38" s="105"/>
      <c r="O38" s="104">
        <f t="shared" si="1"/>
        <v>0</v>
      </c>
      <c r="P38" s="104">
        <f t="shared" si="2"/>
        <v>0</v>
      </c>
      <c r="Q38" s="104">
        <f t="shared" si="7"/>
        <v>0</v>
      </c>
      <c r="R38" s="106">
        <f t="shared" si="8"/>
        <v>0</v>
      </c>
      <c r="S38" s="107">
        <v>0</v>
      </c>
      <c r="T38" s="107">
        <v>0</v>
      </c>
      <c r="U38" s="107"/>
      <c r="V38" s="108">
        <f t="shared" si="3"/>
        <v>0</v>
      </c>
      <c r="W38" s="108">
        <f t="shared" si="9"/>
        <v>0</v>
      </c>
      <c r="X38" s="105"/>
      <c r="Y38" s="109">
        <f t="shared" si="10"/>
        <v>0</v>
      </c>
      <c r="Z38" s="110"/>
      <c r="AA38" s="111"/>
      <c r="AB38" s="114"/>
      <c r="AC38" s="111"/>
      <c r="AD38" s="112">
        <f t="shared" si="4"/>
        <v>0</v>
      </c>
    </row>
    <row r="39" spans="1:30" ht="20.100000000000001" customHeight="1">
      <c r="A39" s="100">
        <f t="shared" si="11"/>
        <v>25</v>
      </c>
      <c r="B39" s="101" t="str">
        <f>IF(RESUMEN!B33="","",RESUMEN!B33)</f>
        <v/>
      </c>
      <c r="C39" s="102" t="str">
        <f>IF(RESUMEN!C33="","",RESUMEN!C33)</f>
        <v/>
      </c>
      <c r="D39" s="101" t="str">
        <f>IF(RESUMEN!D33="","",RESUMEN!D33)</f>
        <v/>
      </c>
      <c r="E39" s="103"/>
      <c r="F39" s="247">
        <f t="shared" si="5"/>
        <v>0</v>
      </c>
      <c r="G39" s="103"/>
      <c r="H39" s="103"/>
      <c r="I39" s="104">
        <f>IF(H39=$R$2,'SS-SMI'!$H$22,IF(H39=$S$2,'SS-SMI'!$I$22,IF(H39=$T$2,'SS-SMI'!$J$22,0)))</f>
        <v>0</v>
      </c>
      <c r="J39" s="104">
        <f t="shared" si="6"/>
        <v>0</v>
      </c>
      <c r="K39" s="104">
        <f t="shared" si="0"/>
        <v>0</v>
      </c>
      <c r="L39" s="105"/>
      <c r="M39" s="105"/>
      <c r="N39" s="105"/>
      <c r="O39" s="104">
        <f t="shared" si="1"/>
        <v>0</v>
      </c>
      <c r="P39" s="104">
        <f t="shared" si="2"/>
        <v>0</v>
      </c>
      <c r="Q39" s="104">
        <f t="shared" si="7"/>
        <v>0</v>
      </c>
      <c r="R39" s="106">
        <f t="shared" si="8"/>
        <v>0</v>
      </c>
      <c r="S39" s="107">
        <v>0</v>
      </c>
      <c r="T39" s="107">
        <v>0</v>
      </c>
      <c r="U39" s="107"/>
      <c r="V39" s="108">
        <f t="shared" si="3"/>
        <v>0</v>
      </c>
      <c r="W39" s="108">
        <f t="shared" si="9"/>
        <v>0</v>
      </c>
      <c r="X39" s="105"/>
      <c r="Y39" s="109">
        <f t="shared" si="10"/>
        <v>0</v>
      </c>
      <c r="Z39" s="110"/>
      <c r="AA39" s="111"/>
      <c r="AB39" s="114"/>
      <c r="AC39" s="111"/>
      <c r="AD39" s="112">
        <f t="shared" si="4"/>
        <v>0</v>
      </c>
    </row>
    <row r="40" spans="1:30" ht="20.100000000000001" customHeight="1">
      <c r="A40" s="100">
        <f t="shared" si="11"/>
        <v>26</v>
      </c>
      <c r="B40" s="101" t="str">
        <f>IF(RESUMEN!B34="","",RESUMEN!B34)</f>
        <v/>
      </c>
      <c r="C40" s="102" t="str">
        <f>IF(RESUMEN!C34="","",RESUMEN!C34)</f>
        <v/>
      </c>
      <c r="D40" s="101" t="str">
        <f>IF(RESUMEN!D34="","",RESUMEN!D34)</f>
        <v/>
      </c>
      <c r="E40" s="103"/>
      <c r="F40" s="247">
        <f t="shared" si="5"/>
        <v>0</v>
      </c>
      <c r="G40" s="103"/>
      <c r="H40" s="103"/>
      <c r="I40" s="104">
        <f>IF(H40=$R$2,'SS-SMI'!$H$22,IF(H40=$S$2,'SS-SMI'!$I$22,IF(H40=$T$2,'SS-SMI'!$J$22,0)))</f>
        <v>0</v>
      </c>
      <c r="J40" s="104">
        <f t="shared" si="6"/>
        <v>0</v>
      </c>
      <c r="K40" s="104">
        <f t="shared" si="0"/>
        <v>0</v>
      </c>
      <c r="L40" s="105"/>
      <c r="M40" s="105"/>
      <c r="N40" s="105"/>
      <c r="O40" s="104">
        <f t="shared" si="1"/>
        <v>0</v>
      </c>
      <c r="P40" s="104">
        <f t="shared" si="2"/>
        <v>0</v>
      </c>
      <c r="Q40" s="104">
        <f t="shared" si="7"/>
        <v>0</v>
      </c>
      <c r="R40" s="106">
        <f t="shared" si="8"/>
        <v>0</v>
      </c>
      <c r="S40" s="107">
        <v>0</v>
      </c>
      <c r="T40" s="107">
        <v>0</v>
      </c>
      <c r="U40" s="107"/>
      <c r="V40" s="108">
        <f t="shared" si="3"/>
        <v>0</v>
      </c>
      <c r="W40" s="108">
        <f t="shared" si="9"/>
        <v>0</v>
      </c>
      <c r="X40" s="105"/>
      <c r="Y40" s="109">
        <f t="shared" si="10"/>
        <v>0</v>
      </c>
      <c r="Z40" s="110"/>
      <c r="AA40" s="111"/>
      <c r="AB40" s="114"/>
      <c r="AC40" s="111"/>
      <c r="AD40" s="112">
        <f t="shared" si="4"/>
        <v>0</v>
      </c>
    </row>
    <row r="41" spans="1:30" ht="20.100000000000001" customHeight="1">
      <c r="A41" s="100">
        <f t="shared" si="11"/>
        <v>27</v>
      </c>
      <c r="B41" s="101" t="str">
        <f>IF(RESUMEN!B35="","",RESUMEN!B35)</f>
        <v/>
      </c>
      <c r="C41" s="102" t="str">
        <f>IF(RESUMEN!C35="","",RESUMEN!C35)</f>
        <v/>
      </c>
      <c r="D41" s="101" t="str">
        <f>IF(RESUMEN!D35="","",RESUMEN!D35)</f>
        <v/>
      </c>
      <c r="E41" s="103"/>
      <c r="F41" s="247">
        <f t="shared" si="5"/>
        <v>0</v>
      </c>
      <c r="G41" s="103"/>
      <c r="H41" s="103"/>
      <c r="I41" s="104">
        <f>IF(H41=$R$2,'SS-SMI'!$H$22,IF(H41=$S$2,'SS-SMI'!$I$22,IF(H41=$T$2,'SS-SMI'!$J$22,0)))</f>
        <v>0</v>
      </c>
      <c r="J41" s="104">
        <f t="shared" si="6"/>
        <v>0</v>
      </c>
      <c r="K41" s="104">
        <f t="shared" si="0"/>
        <v>0</v>
      </c>
      <c r="L41" s="105"/>
      <c r="M41" s="105"/>
      <c r="N41" s="105"/>
      <c r="O41" s="104">
        <f t="shared" si="1"/>
        <v>0</v>
      </c>
      <c r="P41" s="104">
        <f t="shared" si="2"/>
        <v>0</v>
      </c>
      <c r="Q41" s="104">
        <f t="shared" si="7"/>
        <v>0</v>
      </c>
      <c r="R41" s="106">
        <f t="shared" si="8"/>
        <v>0</v>
      </c>
      <c r="S41" s="107">
        <v>0</v>
      </c>
      <c r="T41" s="107">
        <v>0</v>
      </c>
      <c r="U41" s="107"/>
      <c r="V41" s="108">
        <f t="shared" si="3"/>
        <v>0</v>
      </c>
      <c r="W41" s="108">
        <f t="shared" si="9"/>
        <v>0</v>
      </c>
      <c r="X41" s="105"/>
      <c r="Y41" s="109">
        <f t="shared" si="10"/>
        <v>0</v>
      </c>
      <c r="Z41" s="110"/>
      <c r="AA41" s="111"/>
      <c r="AB41" s="114"/>
      <c r="AC41" s="111"/>
      <c r="AD41" s="112">
        <f t="shared" si="4"/>
        <v>0</v>
      </c>
    </row>
    <row r="42" spans="1:30" ht="20.100000000000001" customHeight="1">
      <c r="A42" s="100">
        <f t="shared" si="11"/>
        <v>28</v>
      </c>
      <c r="B42" s="101" t="str">
        <f>IF(RESUMEN!B36="","",RESUMEN!B36)</f>
        <v/>
      </c>
      <c r="C42" s="102" t="str">
        <f>IF(RESUMEN!C36="","",RESUMEN!C36)</f>
        <v/>
      </c>
      <c r="D42" s="101" t="str">
        <f>IF(RESUMEN!D36="","",RESUMEN!D36)</f>
        <v/>
      </c>
      <c r="E42" s="103"/>
      <c r="F42" s="247">
        <f t="shared" si="5"/>
        <v>0</v>
      </c>
      <c r="G42" s="103"/>
      <c r="H42" s="103"/>
      <c r="I42" s="104">
        <f>IF(H42=$R$2,'SS-SMI'!$H$22,IF(H42=$S$2,'SS-SMI'!$I$22,IF(H42=$T$2,'SS-SMI'!$J$22,0)))</f>
        <v>0</v>
      </c>
      <c r="J42" s="104">
        <f t="shared" si="6"/>
        <v>0</v>
      </c>
      <c r="K42" s="104">
        <f t="shared" si="0"/>
        <v>0</v>
      </c>
      <c r="L42" s="105"/>
      <c r="M42" s="105"/>
      <c r="N42" s="105"/>
      <c r="O42" s="104">
        <f t="shared" si="1"/>
        <v>0</v>
      </c>
      <c r="P42" s="104">
        <f t="shared" si="2"/>
        <v>0</v>
      </c>
      <c r="Q42" s="104">
        <f t="shared" si="7"/>
        <v>0</v>
      </c>
      <c r="R42" s="106">
        <f t="shared" si="8"/>
        <v>0</v>
      </c>
      <c r="S42" s="107">
        <v>0</v>
      </c>
      <c r="T42" s="107">
        <v>0</v>
      </c>
      <c r="U42" s="107"/>
      <c r="V42" s="108">
        <f t="shared" si="3"/>
        <v>0</v>
      </c>
      <c r="W42" s="108">
        <f t="shared" si="9"/>
        <v>0</v>
      </c>
      <c r="X42" s="105"/>
      <c r="Y42" s="109">
        <f t="shared" si="10"/>
        <v>0</v>
      </c>
      <c r="Z42" s="110"/>
      <c r="AA42" s="111"/>
      <c r="AB42" s="114"/>
      <c r="AC42" s="111"/>
      <c r="AD42" s="112">
        <f t="shared" si="4"/>
        <v>0</v>
      </c>
    </row>
    <row r="43" spans="1:30" ht="20.100000000000001" customHeight="1">
      <c r="A43" s="100">
        <f t="shared" si="11"/>
        <v>29</v>
      </c>
      <c r="B43" s="101" t="str">
        <f>IF(RESUMEN!B37="","",RESUMEN!B37)</f>
        <v/>
      </c>
      <c r="C43" s="102" t="str">
        <f>IF(RESUMEN!C37="","",RESUMEN!C37)</f>
        <v/>
      </c>
      <c r="D43" s="101" t="str">
        <f>IF(RESUMEN!D37="","",RESUMEN!D37)</f>
        <v/>
      </c>
      <c r="E43" s="103"/>
      <c r="F43" s="247">
        <f t="shared" si="5"/>
        <v>0</v>
      </c>
      <c r="G43" s="103"/>
      <c r="H43" s="103"/>
      <c r="I43" s="104">
        <f>IF(H43=$R$2,'SS-SMI'!$H$22,IF(H43=$S$2,'SS-SMI'!$I$22,IF(H43=$T$2,'SS-SMI'!$J$22,0)))</f>
        <v>0</v>
      </c>
      <c r="J43" s="104">
        <f t="shared" si="6"/>
        <v>0</v>
      </c>
      <c r="K43" s="104">
        <f t="shared" si="0"/>
        <v>0</v>
      </c>
      <c r="L43" s="105"/>
      <c r="M43" s="105"/>
      <c r="N43" s="105"/>
      <c r="O43" s="104">
        <f t="shared" si="1"/>
        <v>0</v>
      </c>
      <c r="P43" s="104">
        <f t="shared" si="2"/>
        <v>0</v>
      </c>
      <c r="Q43" s="104">
        <f t="shared" si="7"/>
        <v>0</v>
      </c>
      <c r="R43" s="106">
        <f t="shared" si="8"/>
        <v>0</v>
      </c>
      <c r="S43" s="107">
        <v>0</v>
      </c>
      <c r="T43" s="107">
        <v>0</v>
      </c>
      <c r="U43" s="107"/>
      <c r="V43" s="108">
        <f t="shared" si="3"/>
        <v>0</v>
      </c>
      <c r="W43" s="108">
        <f t="shared" si="9"/>
        <v>0</v>
      </c>
      <c r="X43" s="105"/>
      <c r="Y43" s="109">
        <f t="shared" si="10"/>
        <v>0</v>
      </c>
      <c r="Z43" s="110"/>
      <c r="AA43" s="111"/>
      <c r="AB43" s="114"/>
      <c r="AC43" s="111"/>
      <c r="AD43" s="112">
        <f t="shared" si="4"/>
        <v>0</v>
      </c>
    </row>
    <row r="44" spans="1:30" ht="20.100000000000001" customHeight="1">
      <c r="A44" s="100">
        <f t="shared" si="11"/>
        <v>30</v>
      </c>
      <c r="B44" s="101" t="str">
        <f>IF(RESUMEN!B38="","",RESUMEN!B38)</f>
        <v/>
      </c>
      <c r="C44" s="102" t="str">
        <f>IF(RESUMEN!C38="","",RESUMEN!C38)</f>
        <v/>
      </c>
      <c r="D44" s="101" t="str">
        <f>IF(RESUMEN!D38="","",RESUMEN!D38)</f>
        <v/>
      </c>
      <c r="E44" s="103"/>
      <c r="F44" s="247">
        <f t="shared" si="5"/>
        <v>0</v>
      </c>
      <c r="G44" s="103"/>
      <c r="H44" s="103"/>
      <c r="I44" s="104">
        <f>IF(H44=$R$2,'SS-SMI'!$H$22,IF(H44=$S$2,'SS-SMI'!$I$22,IF(H44=$T$2,'SS-SMI'!$J$22,0)))</f>
        <v>0</v>
      </c>
      <c r="J44" s="104">
        <f t="shared" si="6"/>
        <v>0</v>
      </c>
      <c r="K44" s="104">
        <f t="shared" si="0"/>
        <v>0</v>
      </c>
      <c r="L44" s="105"/>
      <c r="M44" s="105"/>
      <c r="N44" s="105"/>
      <c r="O44" s="104">
        <f t="shared" si="1"/>
        <v>0</v>
      </c>
      <c r="P44" s="104">
        <f t="shared" si="2"/>
        <v>0</v>
      </c>
      <c r="Q44" s="104">
        <f t="shared" si="7"/>
        <v>0</v>
      </c>
      <c r="R44" s="106">
        <f t="shared" si="8"/>
        <v>0</v>
      </c>
      <c r="S44" s="107">
        <v>0</v>
      </c>
      <c r="T44" s="107">
        <v>0</v>
      </c>
      <c r="U44" s="107"/>
      <c r="V44" s="108">
        <f t="shared" si="3"/>
        <v>0</v>
      </c>
      <c r="W44" s="108">
        <f t="shared" si="9"/>
        <v>0</v>
      </c>
      <c r="X44" s="105"/>
      <c r="Y44" s="109">
        <f t="shared" si="10"/>
        <v>0</v>
      </c>
      <c r="Z44" s="110"/>
      <c r="AA44" s="111"/>
      <c r="AB44" s="114"/>
      <c r="AC44" s="111"/>
      <c r="AD44" s="112">
        <f t="shared" si="4"/>
        <v>0</v>
      </c>
    </row>
    <row r="45" spans="1:30" ht="20.100000000000001" customHeight="1">
      <c r="A45" s="100">
        <f t="shared" si="11"/>
        <v>31</v>
      </c>
      <c r="B45" s="101" t="str">
        <f>IF(RESUMEN!B39="","",RESUMEN!B39)</f>
        <v/>
      </c>
      <c r="C45" s="102" t="str">
        <f>IF(RESUMEN!C39="","",RESUMEN!C39)</f>
        <v/>
      </c>
      <c r="D45" s="101" t="str">
        <f>IF(RESUMEN!D39="","",RESUMEN!D39)</f>
        <v/>
      </c>
      <c r="E45" s="103"/>
      <c r="F45" s="247">
        <f t="shared" si="5"/>
        <v>0</v>
      </c>
      <c r="G45" s="103"/>
      <c r="H45" s="103"/>
      <c r="I45" s="104">
        <f>IF(H45=$R$2,'SS-SMI'!$H$22,IF(H45=$S$2,'SS-SMI'!$I$22,IF(H45=$T$2,'SS-SMI'!$J$22,0)))</f>
        <v>0</v>
      </c>
      <c r="J45" s="104">
        <f t="shared" si="6"/>
        <v>0</v>
      </c>
      <c r="K45" s="104">
        <f t="shared" si="0"/>
        <v>0</v>
      </c>
      <c r="L45" s="105"/>
      <c r="M45" s="105"/>
      <c r="N45" s="105"/>
      <c r="O45" s="104">
        <f t="shared" si="1"/>
        <v>0</v>
      </c>
      <c r="P45" s="104">
        <f t="shared" si="2"/>
        <v>0</v>
      </c>
      <c r="Q45" s="104">
        <f t="shared" si="7"/>
        <v>0</v>
      </c>
      <c r="R45" s="106">
        <f t="shared" si="8"/>
        <v>0</v>
      </c>
      <c r="S45" s="107">
        <v>0</v>
      </c>
      <c r="T45" s="107">
        <v>0</v>
      </c>
      <c r="U45" s="107"/>
      <c r="V45" s="108">
        <f t="shared" si="3"/>
        <v>0</v>
      </c>
      <c r="W45" s="108">
        <f t="shared" si="9"/>
        <v>0</v>
      </c>
      <c r="X45" s="105"/>
      <c r="Y45" s="109">
        <f t="shared" si="10"/>
        <v>0</v>
      </c>
      <c r="Z45" s="110"/>
      <c r="AA45" s="111"/>
      <c r="AB45" s="114"/>
      <c r="AC45" s="111"/>
      <c r="AD45" s="112">
        <f t="shared" si="4"/>
        <v>0</v>
      </c>
    </row>
    <row r="46" spans="1:30" ht="20.100000000000001" customHeight="1">
      <c r="A46" s="100">
        <f t="shared" si="11"/>
        <v>32</v>
      </c>
      <c r="B46" s="101" t="str">
        <f>IF(RESUMEN!B40="","",RESUMEN!B40)</f>
        <v/>
      </c>
      <c r="C46" s="102" t="str">
        <f>IF(RESUMEN!C40="","",RESUMEN!C40)</f>
        <v/>
      </c>
      <c r="D46" s="101" t="str">
        <f>IF(RESUMEN!D40="","",RESUMEN!D40)</f>
        <v/>
      </c>
      <c r="E46" s="103"/>
      <c r="F46" s="247">
        <f t="shared" si="5"/>
        <v>0</v>
      </c>
      <c r="G46" s="103"/>
      <c r="H46" s="103"/>
      <c r="I46" s="104">
        <f>IF(H46=$R$2,'SS-SMI'!$H$22,IF(H46=$S$2,'SS-SMI'!$I$22,IF(H46=$T$2,'SS-SMI'!$J$22,0)))</f>
        <v>0</v>
      </c>
      <c r="J46" s="104">
        <f t="shared" si="6"/>
        <v>0</v>
      </c>
      <c r="K46" s="104">
        <f t="shared" si="0"/>
        <v>0</v>
      </c>
      <c r="L46" s="105"/>
      <c r="M46" s="105"/>
      <c r="N46" s="105"/>
      <c r="O46" s="104">
        <f t="shared" si="1"/>
        <v>0</v>
      </c>
      <c r="P46" s="104">
        <f t="shared" si="2"/>
        <v>0</v>
      </c>
      <c r="Q46" s="104">
        <f t="shared" si="7"/>
        <v>0</v>
      </c>
      <c r="R46" s="106">
        <f t="shared" si="8"/>
        <v>0</v>
      </c>
      <c r="S46" s="107">
        <v>0</v>
      </c>
      <c r="T46" s="107">
        <v>0</v>
      </c>
      <c r="U46" s="107"/>
      <c r="V46" s="108">
        <f t="shared" si="3"/>
        <v>0</v>
      </c>
      <c r="W46" s="108">
        <f t="shared" si="9"/>
        <v>0</v>
      </c>
      <c r="X46" s="105"/>
      <c r="Y46" s="109">
        <f t="shared" si="10"/>
        <v>0</v>
      </c>
      <c r="Z46" s="110"/>
      <c r="AA46" s="111"/>
      <c r="AB46" s="114"/>
      <c r="AC46" s="111"/>
      <c r="AD46" s="112">
        <f t="shared" si="4"/>
        <v>0</v>
      </c>
    </row>
    <row r="47" spans="1:30" ht="20.100000000000001" customHeight="1">
      <c r="A47" s="100">
        <f t="shared" si="11"/>
        <v>33</v>
      </c>
      <c r="B47" s="101" t="str">
        <f>IF(RESUMEN!B41="","",RESUMEN!B41)</f>
        <v/>
      </c>
      <c r="C47" s="102" t="str">
        <f>IF(RESUMEN!C41="","",RESUMEN!C41)</f>
        <v/>
      </c>
      <c r="D47" s="101" t="str">
        <f>IF(RESUMEN!D41="","",RESUMEN!D41)</f>
        <v/>
      </c>
      <c r="E47" s="103"/>
      <c r="F47" s="247">
        <f t="shared" si="5"/>
        <v>0</v>
      </c>
      <c r="G47" s="103"/>
      <c r="H47" s="103"/>
      <c r="I47" s="104">
        <f>IF(H47=$R$2,'SS-SMI'!$H$22,IF(H47=$S$2,'SS-SMI'!$I$22,IF(H47=$T$2,'SS-SMI'!$J$22,0)))</f>
        <v>0</v>
      </c>
      <c r="J47" s="104">
        <f t="shared" si="6"/>
        <v>0</v>
      </c>
      <c r="K47" s="104">
        <f t="shared" si="0"/>
        <v>0</v>
      </c>
      <c r="L47" s="105"/>
      <c r="M47" s="105"/>
      <c r="N47" s="105"/>
      <c r="O47" s="104">
        <f t="shared" ref="O47:O63" si="12">SUM(L47)</f>
        <v>0</v>
      </c>
      <c r="P47" s="104">
        <f t="shared" ref="P47:P63" si="13">SUM(O47-N47)</f>
        <v>0</v>
      </c>
      <c r="Q47" s="104">
        <f t="shared" si="7"/>
        <v>0</v>
      </c>
      <c r="R47" s="106">
        <f t="shared" si="8"/>
        <v>0</v>
      </c>
      <c r="S47" s="107">
        <v>0</v>
      </c>
      <c r="T47" s="107">
        <v>0</v>
      </c>
      <c r="U47" s="107"/>
      <c r="V47" s="108">
        <f t="shared" si="3"/>
        <v>0</v>
      </c>
      <c r="W47" s="108">
        <f t="shared" si="9"/>
        <v>0</v>
      </c>
      <c r="X47" s="105"/>
      <c r="Y47" s="109">
        <f t="shared" si="10"/>
        <v>0</v>
      </c>
      <c r="Z47" s="110"/>
      <c r="AA47" s="111"/>
      <c r="AB47" s="114"/>
      <c r="AC47" s="111"/>
      <c r="AD47" s="112">
        <f t="shared" ref="AD47:AD63" si="14">IF((Y47&gt;V47),0,(V47-Y47))</f>
        <v>0</v>
      </c>
    </row>
    <row r="48" spans="1:30" ht="20.100000000000001" customHeight="1">
      <c r="A48" s="100">
        <f t="shared" si="11"/>
        <v>34</v>
      </c>
      <c r="B48" s="101" t="str">
        <f>IF(RESUMEN!B42="","",RESUMEN!B42)</f>
        <v/>
      </c>
      <c r="C48" s="102" t="str">
        <f>IF(RESUMEN!C42="","",RESUMEN!C42)</f>
        <v/>
      </c>
      <c r="D48" s="101" t="str">
        <f>IF(RESUMEN!D42="","",RESUMEN!D42)</f>
        <v/>
      </c>
      <c r="E48" s="103"/>
      <c r="F48" s="247">
        <f t="shared" si="5"/>
        <v>0</v>
      </c>
      <c r="G48" s="103"/>
      <c r="H48" s="103"/>
      <c r="I48" s="104">
        <f>IF(H48=$R$2,'SS-SMI'!$H$22,IF(H48=$S$2,'SS-SMI'!$I$22,IF(H48=$T$2,'SS-SMI'!$J$22,0)))</f>
        <v>0</v>
      </c>
      <c r="J48" s="104">
        <f t="shared" si="6"/>
        <v>0</v>
      </c>
      <c r="K48" s="104">
        <f t="shared" si="0"/>
        <v>0</v>
      </c>
      <c r="L48" s="105"/>
      <c r="M48" s="105"/>
      <c r="N48" s="105"/>
      <c r="O48" s="104">
        <f t="shared" si="12"/>
        <v>0</v>
      </c>
      <c r="P48" s="104">
        <f t="shared" si="13"/>
        <v>0</v>
      </c>
      <c r="Q48" s="104">
        <f t="shared" si="7"/>
        <v>0</v>
      </c>
      <c r="R48" s="106">
        <f t="shared" si="8"/>
        <v>0</v>
      </c>
      <c r="S48" s="107">
        <v>0</v>
      </c>
      <c r="T48" s="107">
        <v>0</v>
      </c>
      <c r="U48" s="107"/>
      <c r="V48" s="108">
        <f t="shared" si="3"/>
        <v>0</v>
      </c>
      <c r="W48" s="108">
        <f t="shared" si="9"/>
        <v>0</v>
      </c>
      <c r="X48" s="105"/>
      <c r="Y48" s="109">
        <f t="shared" si="10"/>
        <v>0</v>
      </c>
      <c r="Z48" s="110"/>
      <c r="AA48" s="111"/>
      <c r="AB48" s="114"/>
      <c r="AC48" s="111"/>
      <c r="AD48" s="112">
        <f t="shared" si="14"/>
        <v>0</v>
      </c>
    </row>
    <row r="49" spans="1:30" ht="20.100000000000001" customHeight="1">
      <c r="A49" s="100">
        <f t="shared" si="11"/>
        <v>35</v>
      </c>
      <c r="B49" s="101" t="str">
        <f>IF(RESUMEN!B43="","",RESUMEN!B43)</f>
        <v/>
      </c>
      <c r="C49" s="102" t="str">
        <f>IF(RESUMEN!C43="","",RESUMEN!C43)</f>
        <v/>
      </c>
      <c r="D49" s="101" t="str">
        <f>IF(RESUMEN!D43="","",RESUMEN!D43)</f>
        <v/>
      </c>
      <c r="E49" s="103"/>
      <c r="F49" s="247">
        <f t="shared" si="5"/>
        <v>0</v>
      </c>
      <c r="G49" s="103"/>
      <c r="H49" s="103"/>
      <c r="I49" s="104">
        <f>IF(H49=$R$2,'SS-SMI'!$H$22,IF(H49=$S$2,'SS-SMI'!$I$22,IF(H49=$T$2,'SS-SMI'!$J$22,0)))</f>
        <v>0</v>
      </c>
      <c r="J49" s="104">
        <f t="shared" si="6"/>
        <v>0</v>
      </c>
      <c r="K49" s="104">
        <f t="shared" si="0"/>
        <v>0</v>
      </c>
      <c r="L49" s="105"/>
      <c r="M49" s="105"/>
      <c r="N49" s="105"/>
      <c r="O49" s="104">
        <f t="shared" si="12"/>
        <v>0</v>
      </c>
      <c r="P49" s="104">
        <f t="shared" si="13"/>
        <v>0</v>
      </c>
      <c r="Q49" s="104">
        <f t="shared" si="7"/>
        <v>0</v>
      </c>
      <c r="R49" s="106">
        <f t="shared" si="8"/>
        <v>0</v>
      </c>
      <c r="S49" s="107">
        <v>0</v>
      </c>
      <c r="T49" s="107">
        <v>0</v>
      </c>
      <c r="U49" s="107"/>
      <c r="V49" s="108">
        <f t="shared" si="3"/>
        <v>0</v>
      </c>
      <c r="W49" s="108">
        <f t="shared" si="9"/>
        <v>0</v>
      </c>
      <c r="X49" s="105"/>
      <c r="Y49" s="109">
        <f t="shared" si="10"/>
        <v>0</v>
      </c>
      <c r="Z49" s="110"/>
      <c r="AA49" s="111"/>
      <c r="AB49" s="114"/>
      <c r="AC49" s="111"/>
      <c r="AD49" s="112">
        <f t="shared" si="14"/>
        <v>0</v>
      </c>
    </row>
    <row r="50" spans="1:30" ht="20.100000000000001" customHeight="1">
      <c r="A50" s="100">
        <f t="shared" si="11"/>
        <v>36</v>
      </c>
      <c r="B50" s="101" t="str">
        <f>IF(RESUMEN!B44="","",RESUMEN!B44)</f>
        <v/>
      </c>
      <c r="C50" s="102" t="str">
        <f>IF(RESUMEN!C44="","",RESUMEN!C44)</f>
        <v/>
      </c>
      <c r="D50" s="101" t="str">
        <f>IF(RESUMEN!D44="","",RESUMEN!D44)</f>
        <v/>
      </c>
      <c r="E50" s="103"/>
      <c r="F50" s="247">
        <f t="shared" si="5"/>
        <v>0</v>
      </c>
      <c r="G50" s="103"/>
      <c r="H50" s="103"/>
      <c r="I50" s="104">
        <f>IF(H50=$R$2,'SS-SMI'!$H$22,IF(H50=$S$2,'SS-SMI'!$I$22,IF(H50=$T$2,'SS-SMI'!$J$22,0)))</f>
        <v>0</v>
      </c>
      <c r="J50" s="104">
        <f t="shared" si="6"/>
        <v>0</v>
      </c>
      <c r="K50" s="104">
        <f t="shared" si="0"/>
        <v>0</v>
      </c>
      <c r="L50" s="105"/>
      <c r="M50" s="105"/>
      <c r="N50" s="105"/>
      <c r="O50" s="104">
        <f t="shared" si="12"/>
        <v>0</v>
      </c>
      <c r="P50" s="104">
        <f t="shared" si="13"/>
        <v>0</v>
      </c>
      <c r="Q50" s="104">
        <f t="shared" si="7"/>
        <v>0</v>
      </c>
      <c r="R50" s="106">
        <f t="shared" si="8"/>
        <v>0</v>
      </c>
      <c r="S50" s="107">
        <v>0</v>
      </c>
      <c r="T50" s="107">
        <v>0</v>
      </c>
      <c r="U50" s="107"/>
      <c r="V50" s="108">
        <f t="shared" si="3"/>
        <v>0</v>
      </c>
      <c r="W50" s="108">
        <f t="shared" si="9"/>
        <v>0</v>
      </c>
      <c r="X50" s="105"/>
      <c r="Y50" s="109">
        <f t="shared" si="10"/>
        <v>0</v>
      </c>
      <c r="Z50" s="110"/>
      <c r="AA50" s="111"/>
      <c r="AB50" s="114"/>
      <c r="AC50" s="111"/>
      <c r="AD50" s="112">
        <f t="shared" si="14"/>
        <v>0</v>
      </c>
    </row>
    <row r="51" spans="1:30" ht="20.100000000000001" customHeight="1">
      <c r="A51" s="100">
        <f t="shared" si="11"/>
        <v>37</v>
      </c>
      <c r="B51" s="101" t="str">
        <f>IF(RESUMEN!B45="","",RESUMEN!B45)</f>
        <v/>
      </c>
      <c r="C51" s="102" t="str">
        <f>IF(RESUMEN!C45="","",RESUMEN!C45)</f>
        <v/>
      </c>
      <c r="D51" s="101" t="str">
        <f>IF(RESUMEN!D45="","",RESUMEN!D45)</f>
        <v/>
      </c>
      <c r="E51" s="103"/>
      <c r="F51" s="247">
        <f t="shared" si="5"/>
        <v>0</v>
      </c>
      <c r="G51" s="103"/>
      <c r="H51" s="103"/>
      <c r="I51" s="104">
        <f>IF(H51=$R$2,'SS-SMI'!$H$22,IF(H51=$S$2,'SS-SMI'!$I$22,IF(H51=$T$2,'SS-SMI'!$J$22,0)))</f>
        <v>0</v>
      </c>
      <c r="J51" s="104">
        <f t="shared" si="6"/>
        <v>0</v>
      </c>
      <c r="K51" s="104">
        <f t="shared" si="0"/>
        <v>0</v>
      </c>
      <c r="L51" s="105"/>
      <c r="M51" s="105"/>
      <c r="N51" s="105"/>
      <c r="O51" s="104">
        <f t="shared" si="12"/>
        <v>0</v>
      </c>
      <c r="P51" s="104">
        <f t="shared" si="13"/>
        <v>0</v>
      </c>
      <c r="Q51" s="104">
        <f t="shared" si="7"/>
        <v>0</v>
      </c>
      <c r="R51" s="106">
        <f t="shared" si="8"/>
        <v>0</v>
      </c>
      <c r="S51" s="107">
        <v>0</v>
      </c>
      <c r="T51" s="107">
        <v>0</v>
      </c>
      <c r="U51" s="107"/>
      <c r="V51" s="108">
        <f t="shared" si="3"/>
        <v>0</v>
      </c>
      <c r="W51" s="108">
        <f t="shared" si="9"/>
        <v>0</v>
      </c>
      <c r="X51" s="105"/>
      <c r="Y51" s="109">
        <f t="shared" si="10"/>
        <v>0</v>
      </c>
      <c r="Z51" s="110"/>
      <c r="AA51" s="111"/>
      <c r="AB51" s="114"/>
      <c r="AC51" s="111"/>
      <c r="AD51" s="112">
        <f t="shared" si="14"/>
        <v>0</v>
      </c>
    </row>
    <row r="52" spans="1:30" ht="20.100000000000001" customHeight="1">
      <c r="A52" s="100">
        <f t="shared" si="11"/>
        <v>38</v>
      </c>
      <c r="B52" s="101" t="str">
        <f>IF(RESUMEN!B46="","",RESUMEN!B46)</f>
        <v/>
      </c>
      <c r="C52" s="102" t="str">
        <f>IF(RESUMEN!C46="","",RESUMEN!C46)</f>
        <v/>
      </c>
      <c r="D52" s="101" t="str">
        <f>IF(RESUMEN!D46="","",RESUMEN!D46)</f>
        <v/>
      </c>
      <c r="E52" s="103"/>
      <c r="F52" s="247">
        <f t="shared" si="5"/>
        <v>0</v>
      </c>
      <c r="G52" s="103"/>
      <c r="H52" s="103"/>
      <c r="I52" s="104">
        <f>IF(H52=$R$2,'SS-SMI'!$H$22,IF(H52=$S$2,'SS-SMI'!$I$22,IF(H52=$T$2,'SS-SMI'!$J$22,0)))</f>
        <v>0</v>
      </c>
      <c r="J52" s="104">
        <f t="shared" si="6"/>
        <v>0</v>
      </c>
      <c r="K52" s="104">
        <f t="shared" si="0"/>
        <v>0</v>
      </c>
      <c r="L52" s="105"/>
      <c r="M52" s="105"/>
      <c r="N52" s="105"/>
      <c r="O52" s="104">
        <f t="shared" si="12"/>
        <v>0</v>
      </c>
      <c r="P52" s="104">
        <f t="shared" si="13"/>
        <v>0</v>
      </c>
      <c r="Q52" s="104">
        <f t="shared" si="7"/>
        <v>0</v>
      </c>
      <c r="R52" s="106">
        <f t="shared" si="8"/>
        <v>0</v>
      </c>
      <c r="S52" s="107">
        <v>0</v>
      </c>
      <c r="T52" s="107">
        <v>0</v>
      </c>
      <c r="U52" s="107"/>
      <c r="V52" s="108">
        <f t="shared" si="3"/>
        <v>0</v>
      </c>
      <c r="W52" s="108">
        <f t="shared" si="9"/>
        <v>0</v>
      </c>
      <c r="X52" s="105"/>
      <c r="Y52" s="109">
        <f t="shared" si="10"/>
        <v>0</v>
      </c>
      <c r="Z52" s="110"/>
      <c r="AA52" s="111"/>
      <c r="AB52" s="114"/>
      <c r="AC52" s="111"/>
      <c r="AD52" s="112">
        <f t="shared" si="14"/>
        <v>0</v>
      </c>
    </row>
    <row r="53" spans="1:30" ht="20.100000000000001" customHeight="1">
      <c r="A53" s="100">
        <f t="shared" si="11"/>
        <v>39</v>
      </c>
      <c r="B53" s="101" t="str">
        <f>IF(RESUMEN!B47="","",RESUMEN!B47)</f>
        <v/>
      </c>
      <c r="C53" s="102" t="str">
        <f>IF(RESUMEN!C47="","",RESUMEN!C47)</f>
        <v/>
      </c>
      <c r="D53" s="101" t="str">
        <f>IF(RESUMEN!D47="","",RESUMEN!D47)</f>
        <v/>
      </c>
      <c r="E53" s="103"/>
      <c r="F53" s="247">
        <f t="shared" si="5"/>
        <v>0</v>
      </c>
      <c r="G53" s="103"/>
      <c r="H53" s="103"/>
      <c r="I53" s="104">
        <f>IF(H53=$R$2,'SS-SMI'!$H$22,IF(H53=$S$2,'SS-SMI'!$I$22,IF(H53=$T$2,'SS-SMI'!$J$22,0)))</f>
        <v>0</v>
      </c>
      <c r="J53" s="104">
        <f t="shared" si="6"/>
        <v>0</v>
      </c>
      <c r="K53" s="104">
        <f t="shared" si="0"/>
        <v>0</v>
      </c>
      <c r="L53" s="105"/>
      <c r="M53" s="105"/>
      <c r="N53" s="105"/>
      <c r="O53" s="104">
        <f t="shared" si="12"/>
        <v>0</v>
      </c>
      <c r="P53" s="104">
        <f t="shared" si="13"/>
        <v>0</v>
      </c>
      <c r="Q53" s="104">
        <f t="shared" si="7"/>
        <v>0</v>
      </c>
      <c r="R53" s="106">
        <f t="shared" si="8"/>
        <v>0</v>
      </c>
      <c r="S53" s="107">
        <v>0</v>
      </c>
      <c r="T53" s="107">
        <v>0</v>
      </c>
      <c r="U53" s="107"/>
      <c r="V53" s="108">
        <f t="shared" si="3"/>
        <v>0</v>
      </c>
      <c r="W53" s="108">
        <f t="shared" si="9"/>
        <v>0</v>
      </c>
      <c r="X53" s="105"/>
      <c r="Y53" s="109">
        <f t="shared" si="10"/>
        <v>0</v>
      </c>
      <c r="Z53" s="110"/>
      <c r="AA53" s="111"/>
      <c r="AB53" s="114"/>
      <c r="AC53" s="111"/>
      <c r="AD53" s="112">
        <f t="shared" si="14"/>
        <v>0</v>
      </c>
    </row>
    <row r="54" spans="1:30" ht="20.100000000000001" customHeight="1">
      <c r="A54" s="100">
        <f t="shared" si="11"/>
        <v>40</v>
      </c>
      <c r="B54" s="101" t="str">
        <f>IF(RESUMEN!B48="","",RESUMEN!B48)</f>
        <v/>
      </c>
      <c r="C54" s="102" t="str">
        <f>IF(RESUMEN!C48="","",RESUMEN!C48)</f>
        <v/>
      </c>
      <c r="D54" s="101" t="str">
        <f>IF(RESUMEN!D48="","",RESUMEN!D48)</f>
        <v/>
      </c>
      <c r="E54" s="103"/>
      <c r="F54" s="247">
        <f t="shared" si="5"/>
        <v>0</v>
      </c>
      <c r="G54" s="103"/>
      <c r="H54" s="103"/>
      <c r="I54" s="104">
        <f>IF(H54=$R$2,'SS-SMI'!$H$22,IF(H54=$S$2,'SS-SMI'!$I$22,IF(H54=$T$2,'SS-SMI'!$J$22,0)))</f>
        <v>0</v>
      </c>
      <c r="J54" s="104">
        <f t="shared" si="6"/>
        <v>0</v>
      </c>
      <c r="K54" s="104">
        <f t="shared" si="0"/>
        <v>0</v>
      </c>
      <c r="L54" s="105"/>
      <c r="M54" s="105"/>
      <c r="N54" s="105"/>
      <c r="O54" s="104">
        <f t="shared" si="12"/>
        <v>0</v>
      </c>
      <c r="P54" s="104">
        <f t="shared" si="13"/>
        <v>0</v>
      </c>
      <c r="Q54" s="104">
        <f t="shared" si="7"/>
        <v>0</v>
      </c>
      <c r="R54" s="106">
        <f t="shared" si="8"/>
        <v>0</v>
      </c>
      <c r="S54" s="107">
        <v>0</v>
      </c>
      <c r="T54" s="107">
        <v>0</v>
      </c>
      <c r="U54" s="107"/>
      <c r="V54" s="108">
        <f t="shared" si="3"/>
        <v>0</v>
      </c>
      <c r="W54" s="108">
        <f t="shared" si="9"/>
        <v>0</v>
      </c>
      <c r="X54" s="105"/>
      <c r="Y54" s="109">
        <f t="shared" si="10"/>
        <v>0</v>
      </c>
      <c r="Z54" s="110"/>
      <c r="AA54" s="111"/>
      <c r="AB54" s="114"/>
      <c r="AC54" s="111"/>
      <c r="AD54" s="112">
        <f t="shared" si="14"/>
        <v>0</v>
      </c>
    </row>
    <row r="55" spans="1:30" ht="20.100000000000001" customHeight="1">
      <c r="A55" s="100">
        <f t="shared" si="11"/>
        <v>41</v>
      </c>
      <c r="B55" s="101" t="str">
        <f>IF(RESUMEN!B49="","",RESUMEN!B49)</f>
        <v/>
      </c>
      <c r="C55" s="102" t="str">
        <f>IF(RESUMEN!C49="","",RESUMEN!C49)</f>
        <v/>
      </c>
      <c r="D55" s="101" t="str">
        <f>IF(RESUMEN!D49="","",RESUMEN!D49)</f>
        <v/>
      </c>
      <c r="E55" s="103"/>
      <c r="F55" s="247">
        <f t="shared" si="5"/>
        <v>0</v>
      </c>
      <c r="G55" s="103"/>
      <c r="H55" s="103"/>
      <c r="I55" s="104">
        <f>IF(H55=$R$2,'SS-SMI'!$H$22,IF(H55=$S$2,'SS-SMI'!$I$22,IF(H55=$T$2,'SS-SMI'!$J$22,0)))</f>
        <v>0</v>
      </c>
      <c r="J55" s="104">
        <f t="shared" si="6"/>
        <v>0</v>
      </c>
      <c r="K55" s="104">
        <f t="shared" si="0"/>
        <v>0</v>
      </c>
      <c r="L55" s="105"/>
      <c r="M55" s="105"/>
      <c r="N55" s="105"/>
      <c r="O55" s="104">
        <f t="shared" si="12"/>
        <v>0</v>
      </c>
      <c r="P55" s="104">
        <f t="shared" si="13"/>
        <v>0</v>
      </c>
      <c r="Q55" s="104">
        <f t="shared" si="7"/>
        <v>0</v>
      </c>
      <c r="R55" s="106">
        <f t="shared" si="8"/>
        <v>0</v>
      </c>
      <c r="S55" s="107">
        <v>0</v>
      </c>
      <c r="T55" s="107">
        <v>0</v>
      </c>
      <c r="U55" s="107"/>
      <c r="V55" s="108">
        <f t="shared" si="3"/>
        <v>0</v>
      </c>
      <c r="W55" s="108">
        <f t="shared" si="9"/>
        <v>0</v>
      </c>
      <c r="X55" s="105"/>
      <c r="Y55" s="109">
        <f t="shared" si="10"/>
        <v>0</v>
      </c>
      <c r="Z55" s="110"/>
      <c r="AA55" s="111"/>
      <c r="AB55" s="114"/>
      <c r="AC55" s="111"/>
      <c r="AD55" s="112">
        <f t="shared" si="14"/>
        <v>0</v>
      </c>
    </row>
    <row r="56" spans="1:30" ht="20.100000000000001" customHeight="1">
      <c r="A56" s="100">
        <f t="shared" si="11"/>
        <v>42</v>
      </c>
      <c r="B56" s="101" t="str">
        <f>IF(RESUMEN!B50="","",RESUMEN!B50)</f>
        <v/>
      </c>
      <c r="C56" s="102" t="str">
        <f>IF(RESUMEN!C50="","",RESUMEN!C50)</f>
        <v/>
      </c>
      <c r="D56" s="101" t="str">
        <f>IF(RESUMEN!D50="","",RESUMEN!D50)</f>
        <v/>
      </c>
      <c r="E56" s="103"/>
      <c r="F56" s="247">
        <f t="shared" si="5"/>
        <v>0</v>
      </c>
      <c r="G56" s="103"/>
      <c r="H56" s="103"/>
      <c r="I56" s="104">
        <f>IF(H56=$R$2,'SS-SMI'!$H$22,IF(H56=$S$2,'SS-SMI'!$I$22,IF(H56=$T$2,'SS-SMI'!$J$22,0)))</f>
        <v>0</v>
      </c>
      <c r="J56" s="104">
        <f t="shared" si="6"/>
        <v>0</v>
      </c>
      <c r="K56" s="104">
        <f t="shared" si="0"/>
        <v>0</v>
      </c>
      <c r="L56" s="105"/>
      <c r="M56" s="105"/>
      <c r="N56" s="105"/>
      <c r="O56" s="104">
        <f t="shared" si="12"/>
        <v>0</v>
      </c>
      <c r="P56" s="104">
        <f t="shared" si="13"/>
        <v>0</v>
      </c>
      <c r="Q56" s="104">
        <f t="shared" si="7"/>
        <v>0</v>
      </c>
      <c r="R56" s="106">
        <f t="shared" si="8"/>
        <v>0</v>
      </c>
      <c r="S56" s="107">
        <v>0</v>
      </c>
      <c r="T56" s="107">
        <v>0</v>
      </c>
      <c r="U56" s="107"/>
      <c r="V56" s="108">
        <f t="shared" si="3"/>
        <v>0</v>
      </c>
      <c r="W56" s="108">
        <f t="shared" si="9"/>
        <v>0</v>
      </c>
      <c r="X56" s="105"/>
      <c r="Y56" s="109">
        <f t="shared" si="10"/>
        <v>0</v>
      </c>
      <c r="Z56" s="110"/>
      <c r="AA56" s="111"/>
      <c r="AB56" s="114"/>
      <c r="AC56" s="111"/>
      <c r="AD56" s="112">
        <f t="shared" si="14"/>
        <v>0</v>
      </c>
    </row>
    <row r="57" spans="1:30" ht="20.100000000000001" customHeight="1">
      <c r="A57" s="100">
        <f t="shared" si="11"/>
        <v>43</v>
      </c>
      <c r="B57" s="101" t="str">
        <f>IF(RESUMEN!B51="","",RESUMEN!B51)</f>
        <v/>
      </c>
      <c r="C57" s="102" t="str">
        <f>IF(RESUMEN!C51="","",RESUMEN!C51)</f>
        <v/>
      </c>
      <c r="D57" s="101" t="str">
        <f>IF(RESUMEN!D51="","",RESUMEN!D51)</f>
        <v/>
      </c>
      <c r="E57" s="103"/>
      <c r="F57" s="247">
        <f t="shared" si="5"/>
        <v>0</v>
      </c>
      <c r="G57" s="103"/>
      <c r="H57" s="103"/>
      <c r="I57" s="104">
        <f>IF(H57=$R$2,'SS-SMI'!$H$22,IF(H57=$S$2,'SS-SMI'!$I$22,IF(H57=$T$2,'SS-SMI'!$J$22,0)))</f>
        <v>0</v>
      </c>
      <c r="J57" s="104">
        <f t="shared" si="6"/>
        <v>0</v>
      </c>
      <c r="K57" s="104">
        <f t="shared" si="0"/>
        <v>0</v>
      </c>
      <c r="L57" s="105"/>
      <c r="M57" s="105"/>
      <c r="N57" s="105"/>
      <c r="O57" s="104">
        <f t="shared" si="12"/>
        <v>0</v>
      </c>
      <c r="P57" s="104">
        <f t="shared" si="13"/>
        <v>0</v>
      </c>
      <c r="Q57" s="104">
        <f t="shared" si="7"/>
        <v>0</v>
      </c>
      <c r="R57" s="106">
        <f t="shared" si="8"/>
        <v>0</v>
      </c>
      <c r="S57" s="107">
        <v>0</v>
      </c>
      <c r="T57" s="107">
        <v>0</v>
      </c>
      <c r="U57" s="107"/>
      <c r="V57" s="108">
        <f t="shared" si="3"/>
        <v>0</v>
      </c>
      <c r="W57" s="108">
        <f t="shared" si="9"/>
        <v>0</v>
      </c>
      <c r="X57" s="105"/>
      <c r="Y57" s="109">
        <f t="shared" si="10"/>
        <v>0</v>
      </c>
      <c r="Z57" s="110"/>
      <c r="AA57" s="111"/>
      <c r="AB57" s="114"/>
      <c r="AC57" s="111"/>
      <c r="AD57" s="112">
        <f t="shared" si="14"/>
        <v>0</v>
      </c>
    </row>
    <row r="58" spans="1:30" ht="20.100000000000001" customHeight="1">
      <c r="A58" s="100">
        <f t="shared" si="11"/>
        <v>44</v>
      </c>
      <c r="B58" s="101" t="str">
        <f>IF(RESUMEN!B52="","",RESUMEN!B52)</f>
        <v/>
      </c>
      <c r="C58" s="102" t="str">
        <f>IF(RESUMEN!C52="","",RESUMEN!C52)</f>
        <v/>
      </c>
      <c r="D58" s="101" t="str">
        <f>IF(RESUMEN!D52="","",RESUMEN!D52)</f>
        <v/>
      </c>
      <c r="E58" s="103"/>
      <c r="F58" s="247">
        <f t="shared" si="5"/>
        <v>0</v>
      </c>
      <c r="G58" s="103"/>
      <c r="H58" s="103"/>
      <c r="I58" s="104">
        <f>IF(H58=$R$2,'SS-SMI'!$H$22,IF(H58=$S$2,'SS-SMI'!$I$22,IF(H58=$T$2,'SS-SMI'!$J$22,0)))</f>
        <v>0</v>
      </c>
      <c r="J58" s="104">
        <f t="shared" si="6"/>
        <v>0</v>
      </c>
      <c r="K58" s="104">
        <f t="shared" si="0"/>
        <v>0</v>
      </c>
      <c r="L58" s="105"/>
      <c r="M58" s="105"/>
      <c r="N58" s="105"/>
      <c r="O58" s="104">
        <f t="shared" si="12"/>
        <v>0</v>
      </c>
      <c r="P58" s="104">
        <f t="shared" si="13"/>
        <v>0</v>
      </c>
      <c r="Q58" s="104">
        <f t="shared" si="7"/>
        <v>0</v>
      </c>
      <c r="R58" s="106">
        <f t="shared" si="8"/>
        <v>0</v>
      </c>
      <c r="S58" s="107">
        <v>0</v>
      </c>
      <c r="T58" s="107">
        <v>0</v>
      </c>
      <c r="U58" s="107"/>
      <c r="V58" s="108">
        <f t="shared" si="3"/>
        <v>0</v>
      </c>
      <c r="W58" s="108">
        <f t="shared" si="9"/>
        <v>0</v>
      </c>
      <c r="X58" s="105"/>
      <c r="Y58" s="109">
        <f t="shared" si="10"/>
        <v>0</v>
      </c>
      <c r="Z58" s="110"/>
      <c r="AA58" s="111"/>
      <c r="AB58" s="114"/>
      <c r="AC58" s="111"/>
      <c r="AD58" s="112">
        <f t="shared" si="14"/>
        <v>0</v>
      </c>
    </row>
    <row r="59" spans="1:30" ht="20.100000000000001" customHeight="1">
      <c r="A59" s="100">
        <f t="shared" si="11"/>
        <v>45</v>
      </c>
      <c r="B59" s="101" t="str">
        <f>IF(RESUMEN!B53="","",RESUMEN!B53)</f>
        <v/>
      </c>
      <c r="C59" s="102" t="str">
        <f>IF(RESUMEN!C53="","",RESUMEN!C53)</f>
        <v/>
      </c>
      <c r="D59" s="101" t="str">
        <f>IF(RESUMEN!D53="","",RESUMEN!D53)</f>
        <v/>
      </c>
      <c r="E59" s="103"/>
      <c r="F59" s="247">
        <f t="shared" si="5"/>
        <v>0</v>
      </c>
      <c r="G59" s="103"/>
      <c r="H59" s="103"/>
      <c r="I59" s="104">
        <f>IF(H59=$R$2,'SS-SMI'!$H$22,IF(H59=$S$2,'SS-SMI'!$I$22,IF(H59=$T$2,'SS-SMI'!$J$22,0)))</f>
        <v>0</v>
      </c>
      <c r="J59" s="104">
        <f t="shared" si="6"/>
        <v>0</v>
      </c>
      <c r="K59" s="104">
        <f t="shared" si="0"/>
        <v>0</v>
      </c>
      <c r="L59" s="105"/>
      <c r="M59" s="105"/>
      <c r="N59" s="105"/>
      <c r="O59" s="104">
        <f t="shared" si="12"/>
        <v>0</v>
      </c>
      <c r="P59" s="104">
        <f t="shared" si="13"/>
        <v>0</v>
      </c>
      <c r="Q59" s="104">
        <f t="shared" si="7"/>
        <v>0</v>
      </c>
      <c r="R59" s="106">
        <f t="shared" si="8"/>
        <v>0</v>
      </c>
      <c r="S59" s="107">
        <v>0</v>
      </c>
      <c r="T59" s="107">
        <v>0</v>
      </c>
      <c r="U59" s="107"/>
      <c r="V59" s="108">
        <f t="shared" si="3"/>
        <v>0</v>
      </c>
      <c r="W59" s="108">
        <f t="shared" si="9"/>
        <v>0</v>
      </c>
      <c r="X59" s="105"/>
      <c r="Y59" s="109">
        <f t="shared" si="10"/>
        <v>0</v>
      </c>
      <c r="Z59" s="110"/>
      <c r="AA59" s="111"/>
      <c r="AB59" s="114"/>
      <c r="AC59" s="111"/>
      <c r="AD59" s="112">
        <f t="shared" si="14"/>
        <v>0</v>
      </c>
    </row>
    <row r="60" spans="1:30" ht="20.100000000000001" customHeight="1">
      <c r="A60" s="100">
        <f t="shared" si="11"/>
        <v>46</v>
      </c>
      <c r="B60" s="101" t="str">
        <f>IF(RESUMEN!B54="","",RESUMEN!B54)</f>
        <v/>
      </c>
      <c r="C60" s="102" t="str">
        <f>IF(RESUMEN!C54="","",RESUMEN!C54)</f>
        <v/>
      </c>
      <c r="D60" s="101" t="str">
        <f>IF(RESUMEN!D54="","",RESUMEN!D54)</f>
        <v/>
      </c>
      <c r="E60" s="103"/>
      <c r="F60" s="247">
        <f t="shared" si="5"/>
        <v>0</v>
      </c>
      <c r="G60" s="103"/>
      <c r="H60" s="103"/>
      <c r="I60" s="104">
        <f>IF(H60=$R$2,'SS-SMI'!$H$22,IF(H60=$S$2,'SS-SMI'!$I$22,IF(H60=$T$2,'SS-SMI'!$J$22,0)))</f>
        <v>0</v>
      </c>
      <c r="J60" s="104">
        <f t="shared" si="6"/>
        <v>0</v>
      </c>
      <c r="K60" s="104">
        <f t="shared" si="0"/>
        <v>0</v>
      </c>
      <c r="L60" s="105"/>
      <c r="M60" s="105"/>
      <c r="N60" s="105"/>
      <c r="O60" s="104">
        <f t="shared" si="12"/>
        <v>0</v>
      </c>
      <c r="P60" s="104">
        <f t="shared" si="13"/>
        <v>0</v>
      </c>
      <c r="Q60" s="104">
        <f t="shared" si="7"/>
        <v>0</v>
      </c>
      <c r="R60" s="106">
        <f t="shared" si="8"/>
        <v>0</v>
      </c>
      <c r="S60" s="107">
        <v>0</v>
      </c>
      <c r="T60" s="107">
        <v>0</v>
      </c>
      <c r="U60" s="107"/>
      <c r="V60" s="108">
        <f t="shared" si="3"/>
        <v>0</v>
      </c>
      <c r="W60" s="108">
        <f t="shared" si="9"/>
        <v>0</v>
      </c>
      <c r="X60" s="105"/>
      <c r="Y60" s="109">
        <f t="shared" si="10"/>
        <v>0</v>
      </c>
      <c r="Z60" s="110"/>
      <c r="AA60" s="111"/>
      <c r="AB60" s="114"/>
      <c r="AC60" s="111"/>
      <c r="AD60" s="112">
        <f t="shared" si="14"/>
        <v>0</v>
      </c>
    </row>
    <row r="61" spans="1:30" ht="20.100000000000001" customHeight="1">
      <c r="A61" s="100">
        <f t="shared" si="11"/>
        <v>47</v>
      </c>
      <c r="B61" s="101" t="str">
        <f>IF(RESUMEN!B55="","",RESUMEN!B55)</f>
        <v/>
      </c>
      <c r="C61" s="102" t="str">
        <f>IF(RESUMEN!C55="","",RESUMEN!C55)</f>
        <v/>
      </c>
      <c r="D61" s="101" t="str">
        <f>IF(RESUMEN!D55="","",RESUMEN!D55)</f>
        <v/>
      </c>
      <c r="E61" s="103"/>
      <c r="F61" s="247">
        <f t="shared" si="5"/>
        <v>0</v>
      </c>
      <c r="G61" s="103"/>
      <c r="H61" s="103"/>
      <c r="I61" s="104">
        <f>IF(H61=$R$2,'SS-SMI'!$H$22,IF(H61=$S$2,'SS-SMI'!$I$22,IF(H61=$T$2,'SS-SMI'!$J$22,0)))</f>
        <v>0</v>
      </c>
      <c r="J61" s="104">
        <f t="shared" si="6"/>
        <v>0</v>
      </c>
      <c r="K61" s="104">
        <f t="shared" si="0"/>
        <v>0</v>
      </c>
      <c r="L61" s="105"/>
      <c r="M61" s="105"/>
      <c r="N61" s="105"/>
      <c r="O61" s="104">
        <f t="shared" si="12"/>
        <v>0</v>
      </c>
      <c r="P61" s="104">
        <f t="shared" si="13"/>
        <v>0</v>
      </c>
      <c r="Q61" s="104">
        <f t="shared" si="7"/>
        <v>0</v>
      </c>
      <c r="R61" s="106">
        <f t="shared" si="8"/>
        <v>0</v>
      </c>
      <c r="S61" s="107">
        <v>0</v>
      </c>
      <c r="T61" s="107">
        <v>0</v>
      </c>
      <c r="U61" s="107"/>
      <c r="V61" s="108">
        <f t="shared" si="3"/>
        <v>0</v>
      </c>
      <c r="W61" s="108">
        <f t="shared" si="9"/>
        <v>0</v>
      </c>
      <c r="X61" s="105"/>
      <c r="Y61" s="109">
        <f t="shared" si="10"/>
        <v>0</v>
      </c>
      <c r="Z61" s="110"/>
      <c r="AA61" s="111"/>
      <c r="AB61" s="114"/>
      <c r="AC61" s="111"/>
      <c r="AD61" s="112">
        <f t="shared" si="14"/>
        <v>0</v>
      </c>
    </row>
    <row r="62" spans="1:30" ht="20.100000000000001" customHeight="1">
      <c r="A62" s="100">
        <f t="shared" si="11"/>
        <v>48</v>
      </c>
      <c r="B62" s="101" t="str">
        <f>IF(RESUMEN!B56="","",RESUMEN!B56)</f>
        <v/>
      </c>
      <c r="C62" s="102" t="str">
        <f>IF(RESUMEN!C56="","",RESUMEN!C56)</f>
        <v/>
      </c>
      <c r="D62" s="101" t="str">
        <f>IF(RESUMEN!D56="","",RESUMEN!D56)</f>
        <v/>
      </c>
      <c r="E62" s="103"/>
      <c r="F62" s="247">
        <f t="shared" si="5"/>
        <v>0</v>
      </c>
      <c r="G62" s="103"/>
      <c r="H62" s="103"/>
      <c r="I62" s="104">
        <f>IF(H62=$R$2,'SS-SMI'!$H$22,IF(H62=$S$2,'SS-SMI'!$I$22,IF(H62=$T$2,'SS-SMI'!$J$22,0)))</f>
        <v>0</v>
      </c>
      <c r="J62" s="104">
        <f t="shared" si="6"/>
        <v>0</v>
      </c>
      <c r="K62" s="104">
        <f t="shared" si="0"/>
        <v>0</v>
      </c>
      <c r="L62" s="105"/>
      <c r="M62" s="105"/>
      <c r="N62" s="105"/>
      <c r="O62" s="104">
        <f t="shared" si="12"/>
        <v>0</v>
      </c>
      <c r="P62" s="104">
        <f t="shared" si="13"/>
        <v>0</v>
      </c>
      <c r="Q62" s="104">
        <f t="shared" si="7"/>
        <v>0</v>
      </c>
      <c r="R62" s="106">
        <f t="shared" si="8"/>
        <v>0</v>
      </c>
      <c r="S62" s="107">
        <v>0</v>
      </c>
      <c r="T62" s="107">
        <v>0</v>
      </c>
      <c r="U62" s="107"/>
      <c r="V62" s="108">
        <f t="shared" si="3"/>
        <v>0</v>
      </c>
      <c r="W62" s="108">
        <f t="shared" si="9"/>
        <v>0</v>
      </c>
      <c r="X62" s="105"/>
      <c r="Y62" s="109">
        <f t="shared" si="10"/>
        <v>0</v>
      </c>
      <c r="Z62" s="110"/>
      <c r="AA62" s="111"/>
      <c r="AB62" s="114"/>
      <c r="AC62" s="111"/>
      <c r="AD62" s="112">
        <f t="shared" si="14"/>
        <v>0</v>
      </c>
    </row>
    <row r="63" spans="1:30" ht="20.100000000000001" customHeight="1">
      <c r="A63" s="100">
        <f t="shared" si="11"/>
        <v>49</v>
      </c>
      <c r="B63" s="101" t="str">
        <f>IF(RESUMEN!B57="","",RESUMEN!B57)</f>
        <v/>
      </c>
      <c r="C63" s="102" t="str">
        <f>IF(RESUMEN!C57="","",RESUMEN!C57)</f>
        <v/>
      </c>
      <c r="D63" s="101" t="str">
        <f>IF(RESUMEN!D57="","",RESUMEN!D57)</f>
        <v/>
      </c>
      <c r="E63" s="103"/>
      <c r="F63" s="247">
        <f t="shared" si="5"/>
        <v>0</v>
      </c>
      <c r="G63" s="103"/>
      <c r="H63" s="103"/>
      <c r="I63" s="104">
        <f>IF(H63=$R$2,'SS-SMI'!$H$22,IF(H63=$S$2,'SS-SMI'!$I$22,IF(H63=$T$2,'SS-SMI'!$J$22,0)))</f>
        <v>0</v>
      </c>
      <c r="J63" s="104">
        <f t="shared" si="6"/>
        <v>0</v>
      </c>
      <c r="K63" s="104">
        <f t="shared" si="0"/>
        <v>0</v>
      </c>
      <c r="L63" s="105"/>
      <c r="M63" s="105"/>
      <c r="N63" s="105"/>
      <c r="O63" s="104">
        <f t="shared" si="12"/>
        <v>0</v>
      </c>
      <c r="P63" s="104">
        <f t="shared" si="13"/>
        <v>0</v>
      </c>
      <c r="Q63" s="104">
        <f t="shared" si="7"/>
        <v>0</v>
      </c>
      <c r="R63" s="106">
        <f t="shared" si="8"/>
        <v>0</v>
      </c>
      <c r="S63" s="107">
        <v>0</v>
      </c>
      <c r="T63" s="107">
        <v>0</v>
      </c>
      <c r="U63" s="107"/>
      <c r="V63" s="108">
        <f t="shared" si="3"/>
        <v>0</v>
      </c>
      <c r="W63" s="108">
        <f t="shared" si="9"/>
        <v>0</v>
      </c>
      <c r="X63" s="105"/>
      <c r="Y63" s="109">
        <f t="shared" si="10"/>
        <v>0</v>
      </c>
      <c r="Z63" s="110"/>
      <c r="AA63" s="111"/>
      <c r="AB63" s="114"/>
      <c r="AC63" s="111"/>
      <c r="AD63" s="112">
        <f t="shared" si="14"/>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5">SUM(O15:O63)</f>
        <v>0</v>
      </c>
      <c r="P64" s="117">
        <f t="shared" si="15"/>
        <v>0</v>
      </c>
      <c r="Q64" s="117">
        <f t="shared" si="15"/>
        <v>0</v>
      </c>
      <c r="R64" s="117">
        <f t="shared" si="15"/>
        <v>0</v>
      </c>
      <c r="S64" s="117">
        <f t="shared" si="15"/>
        <v>0</v>
      </c>
      <c r="T64" s="117">
        <f t="shared" si="15"/>
        <v>0</v>
      </c>
      <c r="U64" s="117">
        <f t="shared" si="15"/>
        <v>0</v>
      </c>
      <c r="V64" s="118">
        <f t="shared" si="15"/>
        <v>0</v>
      </c>
      <c r="W64" s="118">
        <f t="shared" si="15"/>
        <v>0</v>
      </c>
      <c r="X64" s="117">
        <f t="shared" si="15"/>
        <v>0</v>
      </c>
      <c r="Y64" s="118">
        <f t="shared" si="15"/>
        <v>0</v>
      </c>
      <c r="Z64" s="119">
        <f t="shared" si="15"/>
        <v>0</v>
      </c>
      <c r="AA64" s="121"/>
      <c r="AB64" s="121"/>
      <c r="AC64" s="121"/>
      <c r="AD64" s="122">
        <f>SUM(AD15:AD63)</f>
        <v>0</v>
      </c>
    </row>
  </sheetData>
  <sheetProtection algorithmName="SHA-512" hashValue="C9X+XEj6YxRsKjB+DBzd4DB8FnTRF2L7cCTwOEp7RWTgYGGCCn9/9BL3rRnVw1tO/9fH/afYkfpRVBonGIs2Ow==" saltValue="vg/rlj5MYypcc0Ondk/i/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23" priority="1" stopIfTrue="1" operator="equal">
      <formula>"x"</formula>
    </cfRule>
  </conditionalFormatting>
  <conditionalFormatting sqref="H13:I13 L13">
    <cfRule type="expression" dxfId="22" priority="2" stopIfTrue="1">
      <formula>NOT(ISERROR(SEARCH("OJO",H13)))</formula>
    </cfRule>
  </conditionalFormatting>
  <dataValidations xWindow="49960" yWindow="10716"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G64"/>
  <sheetViews>
    <sheetView topLeftCell="M1" zoomScale="115" zoomScaleNormal="115" workbookViewId="0">
      <selection activeCell="H28" sqref="H28:I28"/>
    </sheetView>
  </sheetViews>
  <sheetFormatPr baseColWidth="10" defaultRowHeight="15"/>
  <cols>
    <col min="1" max="1" width="3" customWidth="1"/>
    <col min="3" max="3" width="35.85546875" customWidth="1"/>
    <col min="4" max="4" width="13" customWidth="1"/>
    <col min="6" max="6" width="7.85546875" customWidth="1"/>
    <col min="7" max="7" width="8.28515625" customWidth="1"/>
    <col min="8" max="8" width="6.5703125" customWidth="1"/>
    <col min="9" max="9" width="6.7109375" customWidth="1"/>
    <col min="10" max="10" width="10.42578125" customWidth="1"/>
    <col min="11" max="11" width="8.42578125" customWidth="1"/>
    <col min="12" max="12" width="13.5703125" customWidth="1"/>
    <col min="13" max="13" width="10.7109375" customWidth="1"/>
    <col min="15" max="15" width="12.85546875" customWidth="1"/>
    <col min="16" max="16" width="12.28515625" customWidth="1"/>
    <col min="17" max="17" width="12.42578125" customWidth="1"/>
    <col min="18" max="18" width="14.28515625" customWidth="1"/>
    <col min="19" max="19" width="14.42578125" customWidth="1"/>
    <col min="20" max="20" width="12.5703125" bestFit="1" customWidth="1"/>
    <col min="21" max="21" width="0.140625" customWidth="1"/>
    <col min="23" max="24" width="12.85546875" customWidth="1"/>
    <col min="25" max="25" width="12.7109375" customWidth="1"/>
    <col min="28" max="28" width="14" customWidth="1"/>
    <col min="29" max="29" width="35.7109375" customWidth="1"/>
  </cols>
  <sheetData>
    <row r="1" spans="1:33" ht="15.75">
      <c r="A1" s="5"/>
      <c r="B1" s="80"/>
      <c r="C1" s="80"/>
      <c r="D1" s="80"/>
      <c r="E1" s="80"/>
      <c r="F1" s="80"/>
      <c r="G1" s="80"/>
      <c r="H1" s="80"/>
      <c r="I1" s="80"/>
      <c r="J1" s="80"/>
      <c r="K1" s="80"/>
      <c r="L1" s="80"/>
      <c r="M1" s="80"/>
      <c r="N1" s="80"/>
      <c r="O1" s="431" t="s">
        <v>8</v>
      </c>
      <c r="P1" s="431"/>
      <c r="Q1" s="431"/>
      <c r="R1" s="425" t="str">
        <f>RESUMEN!D2</f>
        <v/>
      </c>
      <c r="S1" s="425"/>
      <c r="T1" s="80"/>
      <c r="U1" s="80"/>
      <c r="V1" s="80"/>
      <c r="W1" s="80"/>
      <c r="X1" s="80"/>
      <c r="Y1" s="80"/>
      <c r="Z1" s="80"/>
      <c r="AA1" s="80"/>
      <c r="AB1" s="80"/>
      <c r="AC1" s="80"/>
      <c r="AD1" s="80"/>
    </row>
    <row r="2" spans="1:33" ht="15.75" customHeight="1">
      <c r="A2" s="427"/>
      <c r="B2" s="428" t="s">
        <v>273</v>
      </c>
      <c r="C2" s="428"/>
      <c r="D2" s="428"/>
      <c r="E2" s="559" t="str">
        <f>'SS-SMI'!E3</f>
        <v>MENORES 30 AÑOS</v>
      </c>
      <c r="F2" s="559"/>
      <c r="G2" s="429" t="s">
        <v>58</v>
      </c>
      <c r="H2" s="429"/>
      <c r="I2" s="452" t="str">
        <f>IF(RESUMEN!D3="","",RESUMEN!D3)</f>
        <v/>
      </c>
      <c r="J2" s="452"/>
      <c r="K2" s="452"/>
      <c r="L2" s="452"/>
      <c r="M2" s="452"/>
      <c r="N2" s="452"/>
      <c r="O2" s="300"/>
      <c r="P2" s="426" t="s">
        <v>59</v>
      </c>
      <c r="Q2" s="426"/>
      <c r="R2" s="302">
        <f>'SS-SMI'!D9</f>
        <v>2024</v>
      </c>
      <c r="S2" s="302">
        <f>'SS-SMI'!E9</f>
        <v>2025</v>
      </c>
      <c r="T2" s="302">
        <f>'SS-SMI'!F9</f>
        <v>2026</v>
      </c>
      <c r="U2" s="80"/>
      <c r="V2" s="80"/>
      <c r="W2" s="80"/>
      <c r="X2" s="80"/>
      <c r="Y2" s="80"/>
      <c r="Z2" s="80"/>
      <c r="AA2" s="80"/>
      <c r="AB2" s="80"/>
      <c r="AC2" s="80"/>
      <c r="AD2" s="80"/>
    </row>
    <row r="3" spans="1:33" ht="10.5" customHeight="1">
      <c r="A3" s="427"/>
      <c r="B3" s="82"/>
      <c r="C3" s="434"/>
      <c r="D3" s="434"/>
      <c r="E3" s="82"/>
      <c r="F3" s="83"/>
      <c r="G3" s="429"/>
      <c r="H3" s="429"/>
      <c r="I3" s="452"/>
      <c r="J3" s="452"/>
      <c r="K3" s="452"/>
      <c r="L3" s="452"/>
      <c r="M3" s="452"/>
      <c r="N3" s="452"/>
      <c r="O3" s="436" t="s">
        <v>16</v>
      </c>
      <c r="P3" s="437"/>
      <c r="Q3" s="438"/>
      <c r="R3" s="303">
        <f>'SS-SMI'!D11</f>
        <v>51.06</v>
      </c>
      <c r="S3" s="303">
        <f>'SS-SMI'!E11</f>
        <v>53.61</v>
      </c>
      <c r="T3" s="303">
        <f>'SS-SMI'!F11</f>
        <v>0</v>
      </c>
      <c r="U3" s="80"/>
      <c r="V3" s="80"/>
      <c r="W3" s="80"/>
      <c r="X3" s="80"/>
      <c r="Y3" s="80"/>
      <c r="Z3" s="80"/>
      <c r="AA3" s="80"/>
      <c r="AB3" s="80"/>
      <c r="AC3" s="80"/>
      <c r="AD3" s="80"/>
    </row>
    <row r="4" spans="1:33">
      <c r="A4" s="427"/>
      <c r="B4" s="82"/>
      <c r="C4" s="82"/>
      <c r="D4" s="435"/>
      <c r="E4" s="435"/>
      <c r="F4" s="435"/>
      <c r="G4" s="429"/>
      <c r="H4" s="429"/>
      <c r="I4" s="452"/>
      <c r="J4" s="452"/>
      <c r="K4" s="452"/>
      <c r="L4" s="452"/>
      <c r="M4" s="452"/>
      <c r="N4" s="452"/>
      <c r="O4" s="436" t="s">
        <v>20</v>
      </c>
      <c r="P4" s="437"/>
      <c r="Q4" s="438"/>
      <c r="R4" s="303">
        <f>'SS-SMI'!D12</f>
        <v>69.3</v>
      </c>
      <c r="S4" s="303">
        <f>'SS-SMI'!E12</f>
        <v>72.77</v>
      </c>
      <c r="T4" s="303">
        <f>'SS-SMI'!F12</f>
        <v>0</v>
      </c>
      <c r="U4" s="80"/>
      <c r="V4" s="80"/>
      <c r="W4" s="80"/>
      <c r="X4" s="80"/>
      <c r="Y4" s="80"/>
      <c r="Z4" s="80"/>
      <c r="AA4" s="80"/>
      <c r="AB4" s="80"/>
      <c r="AC4" s="80"/>
      <c r="AD4" s="80"/>
    </row>
    <row r="5" spans="1:33" ht="15.75" customHeight="1">
      <c r="A5" s="427"/>
      <c r="B5" s="82"/>
      <c r="C5" s="82"/>
      <c r="D5" s="435"/>
      <c r="E5" s="435"/>
      <c r="F5" s="435"/>
      <c r="G5" s="84"/>
      <c r="H5" s="85"/>
      <c r="I5" s="86"/>
      <c r="J5" s="86"/>
      <c r="K5" s="86"/>
      <c r="L5" s="86"/>
      <c r="M5" s="86"/>
      <c r="N5" s="86"/>
      <c r="O5" s="436" t="s">
        <v>22</v>
      </c>
      <c r="P5" s="437"/>
      <c r="Q5" s="438"/>
      <c r="R5" s="303">
        <f>'SS-SMI'!D13</f>
        <v>3.88</v>
      </c>
      <c r="S5" s="303">
        <f>'SS-SMI'!E13</f>
        <v>4.07</v>
      </c>
      <c r="T5" s="303">
        <f>'SS-SMI'!F13</f>
        <v>0</v>
      </c>
      <c r="U5" s="80"/>
      <c r="V5" s="80"/>
      <c r="W5" s="80"/>
      <c r="X5" s="80"/>
      <c r="Y5" s="80"/>
      <c r="Z5" s="87"/>
      <c r="AA5" s="87"/>
      <c r="AB5" s="80"/>
      <c r="AC5" s="80"/>
      <c r="AD5" s="80"/>
    </row>
    <row r="6" spans="1:33" ht="15.75" customHeight="1">
      <c r="A6" s="427"/>
      <c r="B6" s="89"/>
      <c r="C6" s="432" t="s">
        <v>60</v>
      </c>
      <c r="D6" s="432"/>
      <c r="E6" s="432"/>
      <c r="F6" s="433" t="str">
        <f>IF(RESUMEN!D4="","",RESUMEN!D4)</f>
        <v/>
      </c>
      <c r="G6" s="433"/>
      <c r="H6" s="86"/>
      <c r="I6" s="86"/>
      <c r="J6" s="86"/>
      <c r="K6" s="86"/>
      <c r="L6" s="86"/>
      <c r="M6" s="86"/>
      <c r="N6" s="86"/>
      <c r="O6" s="436" t="s">
        <v>24</v>
      </c>
      <c r="P6" s="437"/>
      <c r="Q6" s="438"/>
      <c r="R6" s="303">
        <f>'SS-SMI'!D14</f>
        <v>1.9</v>
      </c>
      <c r="S6" s="303">
        <f>'SS-SMI'!E14</f>
        <v>2</v>
      </c>
      <c r="T6" s="303">
        <f>'SS-SMI'!F14</f>
        <v>0</v>
      </c>
      <c r="U6" s="444"/>
      <c r="V6" s="444"/>
      <c r="W6" s="444"/>
      <c r="X6" s="444"/>
      <c r="Y6" s="444"/>
      <c r="Z6" s="90"/>
      <c r="AA6" s="90"/>
      <c r="AB6" s="80"/>
      <c r="AC6" s="80"/>
      <c r="AD6" s="80"/>
    </row>
    <row r="7" spans="1:33" ht="15.75" customHeight="1">
      <c r="A7" s="427"/>
      <c r="B7" s="432" t="s">
        <v>61</v>
      </c>
      <c r="C7" s="432"/>
      <c r="D7" s="432"/>
      <c r="E7" s="432"/>
      <c r="F7" s="433" t="str">
        <f>IF(RESUMEN!D5="","",RESUMEN!D5)</f>
        <v/>
      </c>
      <c r="G7" s="433"/>
      <c r="H7" s="86"/>
      <c r="I7" s="86"/>
      <c r="J7" s="86"/>
      <c r="K7" s="86"/>
      <c r="L7" s="86"/>
      <c r="M7" s="86"/>
      <c r="N7" s="86"/>
      <c r="O7" s="445" t="s">
        <v>26</v>
      </c>
      <c r="P7" s="446"/>
      <c r="Q7" s="447"/>
      <c r="R7" s="303">
        <f>'SS-SMI'!D15</f>
        <v>7.03</v>
      </c>
      <c r="S7" s="303">
        <f>'SS-SMI'!E15</f>
        <v>3.82</v>
      </c>
      <c r="T7" s="303">
        <f>'SS-SMI'!F15</f>
        <v>0</v>
      </c>
      <c r="U7" s="451" t="s">
        <v>62</v>
      </c>
      <c r="V7" s="451"/>
      <c r="W7" s="451"/>
      <c r="X7" s="451"/>
      <c r="Y7" s="451"/>
      <c r="Z7" s="440">
        <f>'SS-SMI'!D24</f>
        <v>421</v>
      </c>
      <c r="AA7" s="440">
        <f>'SS-SMI'!E22</f>
        <v>39.466666666666669</v>
      </c>
      <c r="AB7" s="80"/>
      <c r="AC7" s="80"/>
      <c r="AD7" s="80"/>
    </row>
    <row r="8" spans="1:33">
      <c r="A8" s="427"/>
      <c r="B8" s="441"/>
      <c r="C8" s="441"/>
      <c r="D8" s="441"/>
      <c r="E8" s="441"/>
      <c r="F8" s="86"/>
      <c r="G8" s="86"/>
      <c r="H8" s="86"/>
      <c r="I8" s="91"/>
      <c r="J8" s="91"/>
      <c r="K8" s="91"/>
      <c r="L8" s="91"/>
      <c r="M8" s="91"/>
      <c r="N8" s="91"/>
      <c r="O8" s="448"/>
      <c r="P8" s="449"/>
      <c r="Q8" s="450"/>
      <c r="R8" s="303">
        <f>'SS-SMI'!D16</f>
        <v>6.3</v>
      </c>
      <c r="S8" s="303">
        <f>'SS-SMI'!E16</f>
        <v>3.56</v>
      </c>
      <c r="T8" s="303">
        <f>'SS-SMI'!F16</f>
        <v>0</v>
      </c>
      <c r="U8" s="92"/>
      <c r="V8" s="92"/>
      <c r="W8" s="92"/>
      <c r="X8" s="92"/>
      <c r="Y8" s="92"/>
      <c r="Z8" s="80"/>
      <c r="AA8" s="80"/>
      <c r="AB8" s="80"/>
      <c r="AC8" s="80"/>
      <c r="AD8" s="80"/>
    </row>
    <row r="9" spans="1:33">
      <c r="A9" s="427"/>
      <c r="B9" s="284"/>
      <c r="C9" s="284"/>
      <c r="D9" s="284"/>
      <c r="E9" s="284"/>
      <c r="F9" s="86"/>
      <c r="G9" s="86"/>
      <c r="H9" s="86"/>
      <c r="I9" s="91"/>
      <c r="J9" s="91"/>
      <c r="K9" s="91"/>
      <c r="L9" s="91"/>
      <c r="M9" s="91"/>
      <c r="N9" s="91"/>
      <c r="O9" s="436" t="s">
        <v>248</v>
      </c>
      <c r="P9" s="437"/>
      <c r="Q9" s="438"/>
      <c r="R9" s="303">
        <f>'SS-SMI'!D17</f>
        <v>7.6726459999999985</v>
      </c>
      <c r="S9" s="303">
        <f>'SS-SMI'!E17</f>
        <v>9.2540399999999998</v>
      </c>
      <c r="T9" s="303">
        <f>'SS-SMI'!F17</f>
        <v>0</v>
      </c>
      <c r="U9" s="92"/>
      <c r="V9" s="92"/>
      <c r="W9" s="92"/>
      <c r="X9" s="92"/>
      <c r="Y9" s="92"/>
      <c r="Z9" s="80"/>
      <c r="AA9" s="80"/>
      <c r="AB9" s="80"/>
      <c r="AC9" s="80"/>
      <c r="AD9" s="80"/>
    </row>
    <row r="10" spans="1:33">
      <c r="A10" s="427"/>
      <c r="B10" s="80"/>
      <c r="C10" s="80"/>
      <c r="D10" s="80"/>
      <c r="E10" s="80"/>
      <c r="F10" s="86"/>
      <c r="G10" s="86"/>
      <c r="H10" s="86"/>
      <c r="I10" s="91"/>
      <c r="J10" s="91"/>
      <c r="K10" s="91"/>
      <c r="L10" s="91"/>
      <c r="M10" s="91"/>
      <c r="N10" s="91"/>
      <c r="O10" s="426" t="s">
        <v>249</v>
      </c>
      <c r="P10" s="426"/>
      <c r="Q10" s="426"/>
      <c r="R10" s="93">
        <f>'SS-SMI'!D18</f>
        <v>147.14264599999998</v>
      </c>
      <c r="S10" s="93">
        <f>'SS-SMI'!E18</f>
        <v>149.08403999999999</v>
      </c>
      <c r="T10" s="93">
        <f>'SS-SMI'!F18</f>
        <v>0</v>
      </c>
      <c r="U10" s="80"/>
      <c r="V10" s="80"/>
      <c r="W10" s="80"/>
      <c r="X10" s="80"/>
      <c r="Y10" s="80"/>
      <c r="Z10" s="80"/>
      <c r="AA10" s="80"/>
      <c r="AB10" s="80"/>
      <c r="AC10" s="80"/>
      <c r="AD10" s="80"/>
    </row>
    <row r="11" spans="1:33">
      <c r="A11" s="427"/>
      <c r="B11" s="80"/>
      <c r="C11" s="80"/>
      <c r="D11" s="80"/>
      <c r="E11" s="94"/>
      <c r="F11" s="86"/>
      <c r="G11" s="86"/>
      <c r="H11" s="86"/>
      <c r="I11" s="95"/>
      <c r="J11" s="95"/>
      <c r="K11" s="95"/>
      <c r="L11" s="95"/>
      <c r="M11" s="95"/>
      <c r="N11" s="95"/>
      <c r="O11" s="426" t="s">
        <v>63</v>
      </c>
      <c r="P11" s="426"/>
      <c r="Q11" s="426"/>
      <c r="R11" s="301">
        <f>'SS-SMI'!D22</f>
        <v>37.799999999999997</v>
      </c>
      <c r="S11" s="301">
        <f>'SS-SMI'!E22</f>
        <v>39.466666666666669</v>
      </c>
      <c r="T11" s="301">
        <f>'SS-SMI'!F22</f>
        <v>0</v>
      </c>
      <c r="U11" s="80"/>
      <c r="V11" s="80"/>
      <c r="W11" s="80"/>
      <c r="X11" s="80"/>
      <c r="Y11" s="80"/>
      <c r="Z11" s="80"/>
      <c r="AA11" s="80"/>
      <c r="AB11" s="96"/>
      <c r="AC11" s="80"/>
      <c r="AD11" s="80"/>
    </row>
    <row r="12" spans="1:33">
      <c r="A12" s="427"/>
      <c r="B12" s="80"/>
      <c r="C12" s="80"/>
      <c r="D12" s="80"/>
      <c r="E12" s="80"/>
      <c r="F12" s="80"/>
      <c r="G12" s="80"/>
      <c r="H12" s="86"/>
      <c r="I12" s="86"/>
      <c r="J12" s="86"/>
      <c r="K12" s="86"/>
      <c r="L12" s="86"/>
      <c r="M12" s="86"/>
      <c r="N12" s="86"/>
      <c r="O12" s="300"/>
      <c r="P12" s="426" t="s">
        <v>64</v>
      </c>
      <c r="Q12" s="426"/>
      <c r="R12" s="304">
        <f>'SS-SMI'!D21</f>
        <v>1134</v>
      </c>
      <c r="S12" s="304">
        <f>'SS-SMI'!E21</f>
        <v>1184</v>
      </c>
      <c r="T12" s="304">
        <f>'SS-SMI'!F21</f>
        <v>0</v>
      </c>
      <c r="U12" s="80"/>
      <c r="V12" s="80"/>
      <c r="W12" s="80"/>
      <c r="X12" s="80"/>
      <c r="Y12" s="80"/>
      <c r="Z12" s="80"/>
      <c r="AA12" s="80"/>
      <c r="AB12" s="80"/>
      <c r="AC12" s="80"/>
      <c r="AD12" s="80"/>
    </row>
    <row r="13" spans="1:33" ht="15" customHeight="1">
      <c r="A13" s="427"/>
      <c r="B13" s="80"/>
      <c r="C13" s="80"/>
      <c r="D13" s="80"/>
      <c r="E13" s="80"/>
      <c r="F13" s="442" t="s">
        <v>65</v>
      </c>
      <c r="G13" s="442"/>
      <c r="H13" s="97"/>
      <c r="I13" s="443" t="s">
        <v>66</v>
      </c>
      <c r="J13" s="443"/>
      <c r="K13" s="443"/>
      <c r="L13" s="97"/>
      <c r="M13" s="86"/>
      <c r="N13" s="86"/>
      <c r="O13" s="85"/>
      <c r="P13" s="85"/>
      <c r="Q13" s="85"/>
      <c r="R13" s="85"/>
      <c r="S13" s="80"/>
      <c r="T13" s="80"/>
      <c r="U13" s="80"/>
      <c r="V13" s="80"/>
      <c r="W13" s="439" t="s">
        <v>67</v>
      </c>
      <c r="X13" s="439"/>
      <c r="Y13" s="439"/>
      <c r="Z13" s="80"/>
      <c r="AA13" s="80"/>
      <c r="AB13" s="80"/>
      <c r="AC13" s="80"/>
      <c r="AD13" s="80"/>
    </row>
    <row r="14" spans="1:33" ht="73.5" customHeight="1">
      <c r="A14" s="98" t="s">
        <v>68</v>
      </c>
      <c r="B14" s="98" t="s">
        <v>41</v>
      </c>
      <c r="C14" s="98" t="s">
        <v>69</v>
      </c>
      <c r="D14" s="98" t="s">
        <v>70</v>
      </c>
      <c r="E14" s="98" t="s">
        <v>71</v>
      </c>
      <c r="F14" s="98" t="s">
        <v>72</v>
      </c>
      <c r="G14" s="98" t="s">
        <v>73</v>
      </c>
      <c r="H14" s="98" t="s">
        <v>13</v>
      </c>
      <c r="I14" s="99" t="s">
        <v>74</v>
      </c>
      <c r="J14" s="99" t="s">
        <v>75</v>
      </c>
      <c r="K14" s="99" t="s">
        <v>76</v>
      </c>
      <c r="L14" s="98" t="s">
        <v>228</v>
      </c>
      <c r="M14" s="98" t="s">
        <v>78</v>
      </c>
      <c r="N14" s="98" t="s">
        <v>79</v>
      </c>
      <c r="O14" s="98" t="s">
        <v>80</v>
      </c>
      <c r="P14" s="98" t="s">
        <v>81</v>
      </c>
      <c r="Q14" s="98" t="s">
        <v>82</v>
      </c>
      <c r="R14" s="98" t="s">
        <v>83</v>
      </c>
      <c r="S14" s="98" t="s">
        <v>84</v>
      </c>
      <c r="T14" s="98" t="s">
        <v>85</v>
      </c>
      <c r="U14" s="98" t="s">
        <v>86</v>
      </c>
      <c r="V14" s="98" t="s">
        <v>87</v>
      </c>
      <c r="W14" s="98" t="s">
        <v>88</v>
      </c>
      <c r="X14" s="98" t="s">
        <v>89</v>
      </c>
      <c r="Y14" s="98" t="s">
        <v>90</v>
      </c>
      <c r="Z14" s="98" t="s">
        <v>91</v>
      </c>
      <c r="AA14" s="98" t="s">
        <v>92</v>
      </c>
      <c r="AB14" s="98" t="s">
        <v>93</v>
      </c>
      <c r="AC14" s="98" t="s">
        <v>94</v>
      </c>
      <c r="AD14" s="98" t="s">
        <v>45</v>
      </c>
    </row>
    <row r="15" spans="1:33" ht="20.100000000000001" customHeight="1">
      <c r="A15" s="100">
        <v>1</v>
      </c>
      <c r="B15" s="101" t="str">
        <f>IF(RESUMEN!B9="","",RESUMEN!B9)</f>
        <v/>
      </c>
      <c r="C15" s="102" t="str">
        <f>IF(RESUMEN!C9="","",RESUMEN!C9)</f>
        <v/>
      </c>
      <c r="D15" s="101" t="str">
        <f>IF(RESUMEN!D9="","",RESUMEN!D9)</f>
        <v/>
      </c>
      <c r="E15" s="103"/>
      <c r="F15" s="247">
        <f>IF(G15&gt;E15, "error",E15-G15)</f>
        <v>0</v>
      </c>
      <c r="G15" s="103"/>
      <c r="H15" s="103"/>
      <c r="I15" s="104">
        <f>IF(H15=$R$2,'SS-SMI'!$H$22,IF(H15=$S$2,'SS-SMI'!$I$22,IF(H15=$T$2,'SS-SMI'!$J$22,0)))</f>
        <v>0</v>
      </c>
      <c r="J15" s="104">
        <f>SUM(I15*E15)</f>
        <v>0</v>
      </c>
      <c r="K15" s="104">
        <f t="shared" ref="K15:K63" si="0">SUM(J15*14/12)</f>
        <v>0</v>
      </c>
      <c r="L15" s="105"/>
      <c r="M15" s="105"/>
      <c r="N15" s="105"/>
      <c r="O15" s="104">
        <f t="shared" ref="O15:O46" si="1">SUM(L15)</f>
        <v>0</v>
      </c>
      <c r="P15" s="104">
        <f t="shared" ref="P15:P46" si="2">SUM(O15-N15)</f>
        <v>0</v>
      </c>
      <c r="Q15" s="104">
        <f>IF(E15="",0,IF(H15=$R$2,$R$10*F15/E15,IF(H15=$S$2,$S$10*F15/E15,IF(H15=$T$2,$T$10*F15/E15,0))))</f>
        <v>0</v>
      </c>
      <c r="R15" s="106">
        <f>IF(E15="",0,IF(H15=$R$2,$R$10*G15/E15,IF(H15=$S$2,$S$10*G15/E15,IF(H15=$T$2,$T$10*G15/E15,0))))</f>
        <v>0</v>
      </c>
      <c r="S15" s="107">
        <v>0</v>
      </c>
      <c r="T15" s="107">
        <v>0</v>
      </c>
      <c r="U15" s="107"/>
      <c r="V15" s="108">
        <f t="shared" ref="V15:V63" si="3">SUM(O15+Q15+R15-S15-T15)</f>
        <v>0</v>
      </c>
      <c r="W15" s="108">
        <f>P15+Q15+R15-S15-T15</f>
        <v>0</v>
      </c>
      <c r="X15" s="105"/>
      <c r="Y15" s="109">
        <f>IF(X15&lt;&gt;0,SUM((P15-S15-T15+R15+Q15)+X15),W15)</f>
        <v>0</v>
      </c>
      <c r="Z15" s="110"/>
      <c r="AA15" s="111"/>
      <c r="AB15" s="114"/>
      <c r="AC15" s="111"/>
      <c r="AD15" s="112">
        <f>IF((Y15&gt;V15),0,(V15-Y15))</f>
        <v>0</v>
      </c>
      <c r="AG15" s="113" t="s">
        <v>95</v>
      </c>
    </row>
    <row r="16" spans="1:33" ht="20.100000000000001" customHeight="1">
      <c r="A16" s="100">
        <f>SUM(A15+1)</f>
        <v>2</v>
      </c>
      <c r="B16" s="101" t="str">
        <f>IF(RESUMEN!B10="","",RESUMEN!B10)</f>
        <v/>
      </c>
      <c r="C16" s="102" t="str">
        <f>IF(RESUMEN!C10="","",RESUMEN!C10)</f>
        <v/>
      </c>
      <c r="D16" s="101" t="str">
        <f>IF(RESUMEN!D10="","",RESUMEN!D10)</f>
        <v/>
      </c>
      <c r="E16" s="103"/>
      <c r="F16" s="247">
        <f t="shared" ref="F16:F63" si="4">IF(G16&gt;E16, "error",E16-G16)</f>
        <v>0</v>
      </c>
      <c r="G16" s="103"/>
      <c r="H16" s="103"/>
      <c r="I16" s="104">
        <f>IF(H16=$R$2,'SS-SMI'!$H$22,IF(H16=$S$2,'SS-SMI'!$I$22,IF(H16=$T$2,'SS-SMI'!$J$22,0)))</f>
        <v>0</v>
      </c>
      <c r="J16" s="104">
        <f t="shared" ref="J16:J63" si="5">SUM(I16*E16)</f>
        <v>0</v>
      </c>
      <c r="K16" s="104">
        <f t="shared" si="0"/>
        <v>0</v>
      </c>
      <c r="L16" s="105"/>
      <c r="M16" s="105"/>
      <c r="N16" s="105"/>
      <c r="O16" s="104">
        <f t="shared" si="1"/>
        <v>0</v>
      </c>
      <c r="P16" s="104">
        <f t="shared" si="2"/>
        <v>0</v>
      </c>
      <c r="Q16" s="104">
        <f t="shared" ref="Q16:Q63" si="6">IF(E16="",0,IF(H16=$R$2,$R$10*F16/E16,IF(H16=$S$2,$S$10*F16/E16,IF(H16=$T$2,$T$10*F16/E16,0))))</f>
        <v>0</v>
      </c>
      <c r="R16" s="106">
        <f t="shared" ref="R16:R63" si="7">IF(E16="",0,IF(H16=$R$2,$R$10*G16/E16,IF(H16=$S$2,$S$10*G16/E16,IF(H16=$T$2,$T$10*G16/E16,0))))</f>
        <v>0</v>
      </c>
      <c r="S16" s="107">
        <v>0</v>
      </c>
      <c r="T16" s="107">
        <v>0</v>
      </c>
      <c r="U16" s="107"/>
      <c r="V16" s="108">
        <f t="shared" si="3"/>
        <v>0</v>
      </c>
      <c r="W16" s="108">
        <f t="shared" ref="W16:W63" si="8">P16+Q16+R16-S16-T16</f>
        <v>0</v>
      </c>
      <c r="X16" s="105"/>
      <c r="Y16" s="109">
        <f t="shared" ref="Y16:Y63" si="9">IF(X16&lt;&gt;0,SUM((P16-S16-T16+R16+Q16)+X16),W16)</f>
        <v>0</v>
      </c>
      <c r="Z16" s="110"/>
      <c r="AA16" s="111"/>
      <c r="AB16" s="114"/>
      <c r="AC16" s="111"/>
      <c r="AD16" s="112">
        <f t="shared" ref="AD16:AD63" si="10">IF((Y16&gt;V16),0,(V16-Y16))</f>
        <v>0</v>
      </c>
      <c r="AG16" s="113" t="s">
        <v>96</v>
      </c>
    </row>
    <row r="17" spans="1:33" ht="20.100000000000001" customHeight="1">
      <c r="A17" s="100">
        <f t="shared" ref="A17:A63" si="11">SUM(A16+1)</f>
        <v>3</v>
      </c>
      <c r="B17" s="101" t="str">
        <f>IF(RESUMEN!B11="","",RESUMEN!B11)</f>
        <v/>
      </c>
      <c r="C17" s="102" t="str">
        <f>IF(RESUMEN!C11="","",RESUMEN!C11)</f>
        <v/>
      </c>
      <c r="D17" s="101" t="str">
        <f>IF(RESUMEN!D11="","",RESUMEN!D11)</f>
        <v/>
      </c>
      <c r="E17" s="103"/>
      <c r="F17" s="247">
        <f t="shared" si="4"/>
        <v>0</v>
      </c>
      <c r="G17" s="103"/>
      <c r="H17" s="103"/>
      <c r="I17" s="104">
        <f>IF(H17=$R$2,'SS-SMI'!$H$22,IF(H17=$S$2,'SS-SMI'!$I$22,IF(H17=$T$2,'SS-SMI'!$J$22,0)))</f>
        <v>0</v>
      </c>
      <c r="J17" s="104">
        <f t="shared" si="5"/>
        <v>0</v>
      </c>
      <c r="K17" s="104">
        <f t="shared" si="0"/>
        <v>0</v>
      </c>
      <c r="L17" s="105"/>
      <c r="M17" s="105"/>
      <c r="N17" s="105"/>
      <c r="O17" s="104">
        <f t="shared" si="1"/>
        <v>0</v>
      </c>
      <c r="P17" s="104">
        <f t="shared" si="2"/>
        <v>0</v>
      </c>
      <c r="Q17" s="104">
        <f t="shared" si="6"/>
        <v>0</v>
      </c>
      <c r="R17" s="106">
        <f t="shared" si="7"/>
        <v>0</v>
      </c>
      <c r="S17" s="107">
        <v>0</v>
      </c>
      <c r="T17" s="107">
        <v>0</v>
      </c>
      <c r="U17" s="107"/>
      <c r="V17" s="108">
        <f t="shared" si="3"/>
        <v>0</v>
      </c>
      <c r="W17" s="108">
        <f t="shared" si="8"/>
        <v>0</v>
      </c>
      <c r="X17" s="105"/>
      <c r="Y17" s="109">
        <f t="shared" si="9"/>
        <v>0</v>
      </c>
      <c r="Z17" s="110"/>
      <c r="AA17" s="111"/>
      <c r="AB17" s="114"/>
      <c r="AC17" s="111"/>
      <c r="AD17" s="112">
        <f t="shared" si="10"/>
        <v>0</v>
      </c>
      <c r="AG17" s="113" t="s">
        <v>97</v>
      </c>
    </row>
    <row r="18" spans="1:33" ht="20.100000000000001" customHeight="1">
      <c r="A18" s="100">
        <f t="shared" si="11"/>
        <v>4</v>
      </c>
      <c r="B18" s="101" t="str">
        <f>IF(RESUMEN!B12="","",RESUMEN!B12)</f>
        <v/>
      </c>
      <c r="C18" s="102" t="str">
        <f>IF(RESUMEN!C12="","",RESUMEN!C12)</f>
        <v/>
      </c>
      <c r="D18" s="101" t="str">
        <f>IF(RESUMEN!D12="","",RESUMEN!D12)</f>
        <v/>
      </c>
      <c r="E18" s="103"/>
      <c r="F18" s="247">
        <f t="shared" si="4"/>
        <v>0</v>
      </c>
      <c r="G18" s="103"/>
      <c r="H18" s="103"/>
      <c r="I18" s="104">
        <f>IF(H18=$R$2,'SS-SMI'!$H$22,IF(H18=$S$2,'SS-SMI'!$I$22,IF(H18=$T$2,'SS-SMI'!$J$22,0)))</f>
        <v>0</v>
      </c>
      <c r="J18" s="104">
        <f t="shared" si="5"/>
        <v>0</v>
      </c>
      <c r="K18" s="104">
        <f t="shared" si="0"/>
        <v>0</v>
      </c>
      <c r="L18" s="105"/>
      <c r="M18" s="105"/>
      <c r="N18" s="105"/>
      <c r="O18" s="104">
        <f t="shared" si="1"/>
        <v>0</v>
      </c>
      <c r="P18" s="104">
        <f t="shared" si="2"/>
        <v>0</v>
      </c>
      <c r="Q18" s="104">
        <f t="shared" si="6"/>
        <v>0</v>
      </c>
      <c r="R18" s="106">
        <f t="shared" si="7"/>
        <v>0</v>
      </c>
      <c r="S18" s="107">
        <v>0</v>
      </c>
      <c r="T18" s="107">
        <v>0</v>
      </c>
      <c r="U18" s="107"/>
      <c r="V18" s="108">
        <f t="shared" si="3"/>
        <v>0</v>
      </c>
      <c r="W18" s="108">
        <f t="shared" si="8"/>
        <v>0</v>
      </c>
      <c r="X18" s="105"/>
      <c r="Y18" s="109">
        <f t="shared" si="9"/>
        <v>0</v>
      </c>
      <c r="Z18" s="110"/>
      <c r="AA18" s="111"/>
      <c r="AB18" s="114"/>
      <c r="AC18" s="111"/>
      <c r="AD18" s="112">
        <f t="shared" si="10"/>
        <v>0</v>
      </c>
    </row>
    <row r="19" spans="1:33" ht="20.100000000000001" customHeight="1">
      <c r="A19" s="100">
        <f t="shared" si="11"/>
        <v>5</v>
      </c>
      <c r="B19" s="101" t="str">
        <f>IF(RESUMEN!B13="","",RESUMEN!B13)</f>
        <v/>
      </c>
      <c r="C19" s="102" t="str">
        <f>IF(RESUMEN!C13="","",RESUMEN!C13)</f>
        <v/>
      </c>
      <c r="D19" s="101" t="str">
        <f>IF(RESUMEN!D13="","",RESUMEN!D13)</f>
        <v/>
      </c>
      <c r="E19" s="103"/>
      <c r="F19" s="247">
        <f t="shared" si="4"/>
        <v>0</v>
      </c>
      <c r="G19" s="103"/>
      <c r="H19" s="103"/>
      <c r="I19" s="104">
        <f>IF(H19=$R$2,'SS-SMI'!$H$22,IF(H19=$S$2,'SS-SMI'!$I$22,IF(H19=$T$2,'SS-SMI'!$J$22,0)))</f>
        <v>0</v>
      </c>
      <c r="J19" s="104">
        <f t="shared" si="5"/>
        <v>0</v>
      </c>
      <c r="K19" s="104">
        <f t="shared" si="0"/>
        <v>0</v>
      </c>
      <c r="L19" s="105"/>
      <c r="M19" s="105"/>
      <c r="N19" s="105"/>
      <c r="O19" s="104">
        <f t="shared" si="1"/>
        <v>0</v>
      </c>
      <c r="P19" s="104">
        <f t="shared" si="2"/>
        <v>0</v>
      </c>
      <c r="Q19" s="104">
        <f t="shared" si="6"/>
        <v>0</v>
      </c>
      <c r="R19" s="106">
        <f t="shared" si="7"/>
        <v>0</v>
      </c>
      <c r="S19" s="107">
        <v>0</v>
      </c>
      <c r="T19" s="107">
        <v>0</v>
      </c>
      <c r="U19" s="107"/>
      <c r="V19" s="108">
        <f t="shared" si="3"/>
        <v>0</v>
      </c>
      <c r="W19" s="108">
        <f t="shared" si="8"/>
        <v>0</v>
      </c>
      <c r="X19" s="105"/>
      <c r="Y19" s="109">
        <f t="shared" si="9"/>
        <v>0</v>
      </c>
      <c r="Z19" s="110"/>
      <c r="AA19" s="111"/>
      <c r="AB19" s="114"/>
      <c r="AC19" s="111"/>
      <c r="AD19" s="112">
        <f t="shared" si="10"/>
        <v>0</v>
      </c>
    </row>
    <row r="20" spans="1:33" ht="20.100000000000001" customHeight="1">
      <c r="A20" s="100">
        <f t="shared" si="11"/>
        <v>6</v>
      </c>
      <c r="B20" s="101" t="str">
        <f>IF(RESUMEN!B14="","",RESUMEN!B14)</f>
        <v/>
      </c>
      <c r="C20" s="102" t="str">
        <f>IF(RESUMEN!C14="","",RESUMEN!C14)</f>
        <v/>
      </c>
      <c r="D20" s="101" t="str">
        <f>IF(RESUMEN!D14="","",RESUMEN!D14)</f>
        <v/>
      </c>
      <c r="E20" s="103"/>
      <c r="F20" s="247">
        <f t="shared" si="4"/>
        <v>0</v>
      </c>
      <c r="G20" s="103"/>
      <c r="H20" s="103"/>
      <c r="I20" s="104">
        <f>IF(H20=$R$2,'SS-SMI'!$H$22,IF(H20=$S$2,'SS-SMI'!$I$22,IF(H20=$T$2,'SS-SMI'!$J$22,0)))</f>
        <v>0</v>
      </c>
      <c r="J20" s="104">
        <f t="shared" si="5"/>
        <v>0</v>
      </c>
      <c r="K20" s="104">
        <f t="shared" si="0"/>
        <v>0</v>
      </c>
      <c r="L20" s="105"/>
      <c r="M20" s="105"/>
      <c r="N20" s="105"/>
      <c r="O20" s="104">
        <f t="shared" si="1"/>
        <v>0</v>
      </c>
      <c r="P20" s="104">
        <f t="shared" si="2"/>
        <v>0</v>
      </c>
      <c r="Q20" s="104">
        <f t="shared" si="6"/>
        <v>0</v>
      </c>
      <c r="R20" s="106">
        <f t="shared" si="7"/>
        <v>0</v>
      </c>
      <c r="S20" s="107">
        <v>0</v>
      </c>
      <c r="T20" s="107">
        <v>0</v>
      </c>
      <c r="U20" s="107"/>
      <c r="V20" s="108">
        <f t="shared" si="3"/>
        <v>0</v>
      </c>
      <c r="W20" s="108">
        <f t="shared" si="8"/>
        <v>0</v>
      </c>
      <c r="X20" s="105"/>
      <c r="Y20" s="109">
        <f t="shared" si="9"/>
        <v>0</v>
      </c>
      <c r="Z20" s="110"/>
      <c r="AA20" s="111"/>
      <c r="AB20" s="114"/>
      <c r="AC20" s="111"/>
      <c r="AD20" s="112">
        <f t="shared" si="10"/>
        <v>0</v>
      </c>
    </row>
    <row r="21" spans="1:33" ht="20.100000000000001" customHeight="1">
      <c r="A21" s="100">
        <f t="shared" si="11"/>
        <v>7</v>
      </c>
      <c r="B21" s="101" t="str">
        <f>IF(RESUMEN!B15="","",RESUMEN!B15)</f>
        <v/>
      </c>
      <c r="C21" s="102" t="str">
        <f>IF(RESUMEN!C15="","",RESUMEN!C15)</f>
        <v/>
      </c>
      <c r="D21" s="101" t="str">
        <f>IF(RESUMEN!D15="","",RESUMEN!D15)</f>
        <v/>
      </c>
      <c r="E21" s="103"/>
      <c r="F21" s="247">
        <f t="shared" si="4"/>
        <v>0</v>
      </c>
      <c r="G21" s="103"/>
      <c r="H21" s="103"/>
      <c r="I21" s="104">
        <f>IF(H21=$R$2,'SS-SMI'!$H$22,IF(H21=$S$2,'SS-SMI'!$I$22,IF(H21=$T$2,'SS-SMI'!$J$22,0)))</f>
        <v>0</v>
      </c>
      <c r="J21" s="104">
        <f t="shared" si="5"/>
        <v>0</v>
      </c>
      <c r="K21" s="104">
        <f t="shared" si="0"/>
        <v>0</v>
      </c>
      <c r="L21" s="105"/>
      <c r="M21" s="105"/>
      <c r="N21" s="105"/>
      <c r="O21" s="104">
        <f t="shared" si="1"/>
        <v>0</v>
      </c>
      <c r="P21" s="104">
        <f t="shared" si="2"/>
        <v>0</v>
      </c>
      <c r="Q21" s="104">
        <f t="shared" si="6"/>
        <v>0</v>
      </c>
      <c r="R21" s="106">
        <f t="shared" si="7"/>
        <v>0</v>
      </c>
      <c r="S21" s="107">
        <v>0</v>
      </c>
      <c r="T21" s="107">
        <v>0</v>
      </c>
      <c r="U21" s="107"/>
      <c r="V21" s="108">
        <f t="shared" si="3"/>
        <v>0</v>
      </c>
      <c r="W21" s="108">
        <f t="shared" si="8"/>
        <v>0</v>
      </c>
      <c r="X21" s="105"/>
      <c r="Y21" s="109">
        <f t="shared" si="9"/>
        <v>0</v>
      </c>
      <c r="Z21" s="110"/>
      <c r="AA21" s="111"/>
      <c r="AB21" s="114"/>
      <c r="AC21" s="111"/>
      <c r="AD21" s="112">
        <f t="shared" si="10"/>
        <v>0</v>
      </c>
    </row>
    <row r="22" spans="1:33" ht="20.100000000000001" customHeight="1">
      <c r="A22" s="100">
        <f t="shared" si="11"/>
        <v>8</v>
      </c>
      <c r="B22" s="101" t="str">
        <f>IF(RESUMEN!B16="","",RESUMEN!B16)</f>
        <v/>
      </c>
      <c r="C22" s="102" t="str">
        <f>IF(RESUMEN!C16="","",RESUMEN!C16)</f>
        <v/>
      </c>
      <c r="D22" s="101" t="str">
        <f>IF(RESUMEN!D16="","",RESUMEN!D16)</f>
        <v/>
      </c>
      <c r="E22" s="103"/>
      <c r="F22" s="247">
        <f t="shared" si="4"/>
        <v>0</v>
      </c>
      <c r="G22" s="103"/>
      <c r="H22" s="103"/>
      <c r="I22" s="104">
        <f>IF(H22=$R$2,'SS-SMI'!$H$22,IF(H22=$S$2,'SS-SMI'!$I$22,IF(H22=$T$2,'SS-SMI'!$J$22,0)))</f>
        <v>0</v>
      </c>
      <c r="J22" s="104">
        <f t="shared" si="5"/>
        <v>0</v>
      </c>
      <c r="K22" s="104">
        <f t="shared" si="0"/>
        <v>0</v>
      </c>
      <c r="L22" s="105"/>
      <c r="M22" s="105"/>
      <c r="N22" s="105"/>
      <c r="O22" s="104">
        <f t="shared" si="1"/>
        <v>0</v>
      </c>
      <c r="P22" s="104">
        <f t="shared" si="2"/>
        <v>0</v>
      </c>
      <c r="Q22" s="104">
        <f t="shared" si="6"/>
        <v>0</v>
      </c>
      <c r="R22" s="106">
        <f t="shared" si="7"/>
        <v>0</v>
      </c>
      <c r="S22" s="107">
        <v>0</v>
      </c>
      <c r="T22" s="107">
        <v>0</v>
      </c>
      <c r="U22" s="107"/>
      <c r="V22" s="108">
        <f t="shared" si="3"/>
        <v>0</v>
      </c>
      <c r="W22" s="108">
        <f t="shared" si="8"/>
        <v>0</v>
      </c>
      <c r="X22" s="105"/>
      <c r="Y22" s="109">
        <f t="shared" si="9"/>
        <v>0</v>
      </c>
      <c r="Z22" s="110"/>
      <c r="AA22" s="111"/>
      <c r="AB22" s="114"/>
      <c r="AC22" s="111"/>
      <c r="AD22" s="112">
        <f t="shared" si="10"/>
        <v>0</v>
      </c>
    </row>
    <row r="23" spans="1:33" ht="20.100000000000001" customHeight="1">
      <c r="A23" s="100">
        <f t="shared" si="11"/>
        <v>9</v>
      </c>
      <c r="B23" s="101" t="str">
        <f>IF(RESUMEN!B17="","",RESUMEN!B17)</f>
        <v/>
      </c>
      <c r="C23" s="102" t="str">
        <f>IF(RESUMEN!C17="","",RESUMEN!C17)</f>
        <v/>
      </c>
      <c r="D23" s="101" t="str">
        <f>IF(RESUMEN!D17="","",RESUMEN!D17)</f>
        <v/>
      </c>
      <c r="E23" s="103"/>
      <c r="F23" s="247">
        <f t="shared" si="4"/>
        <v>0</v>
      </c>
      <c r="G23" s="103"/>
      <c r="H23" s="103"/>
      <c r="I23" s="104">
        <f>IF(H23=$R$2,'SS-SMI'!$H$22,IF(H23=$S$2,'SS-SMI'!$I$22,IF(H23=$T$2,'SS-SMI'!$J$22,0)))</f>
        <v>0</v>
      </c>
      <c r="J23" s="104">
        <f t="shared" si="5"/>
        <v>0</v>
      </c>
      <c r="K23" s="104">
        <f t="shared" si="0"/>
        <v>0</v>
      </c>
      <c r="L23" s="105"/>
      <c r="M23" s="105"/>
      <c r="N23" s="105"/>
      <c r="O23" s="104">
        <f t="shared" si="1"/>
        <v>0</v>
      </c>
      <c r="P23" s="104">
        <f t="shared" si="2"/>
        <v>0</v>
      </c>
      <c r="Q23" s="104">
        <f t="shared" si="6"/>
        <v>0</v>
      </c>
      <c r="R23" s="106">
        <f t="shared" si="7"/>
        <v>0</v>
      </c>
      <c r="S23" s="107">
        <v>0</v>
      </c>
      <c r="T23" s="107">
        <v>0</v>
      </c>
      <c r="U23" s="107"/>
      <c r="V23" s="108">
        <f t="shared" si="3"/>
        <v>0</v>
      </c>
      <c r="W23" s="108">
        <f t="shared" si="8"/>
        <v>0</v>
      </c>
      <c r="X23" s="105"/>
      <c r="Y23" s="109">
        <f t="shared" si="9"/>
        <v>0</v>
      </c>
      <c r="Z23" s="110"/>
      <c r="AA23" s="111"/>
      <c r="AB23" s="114"/>
      <c r="AC23" s="111"/>
      <c r="AD23" s="112">
        <f t="shared" si="10"/>
        <v>0</v>
      </c>
    </row>
    <row r="24" spans="1:33" ht="20.100000000000001" customHeight="1">
      <c r="A24" s="100">
        <f t="shared" si="11"/>
        <v>10</v>
      </c>
      <c r="B24" s="101" t="str">
        <f>IF(RESUMEN!B18="","",RESUMEN!B18)</f>
        <v/>
      </c>
      <c r="C24" s="102" t="str">
        <f>IF(RESUMEN!C18="","",RESUMEN!C18)</f>
        <v/>
      </c>
      <c r="D24" s="101" t="str">
        <f>IF(RESUMEN!D18="","",RESUMEN!D18)</f>
        <v/>
      </c>
      <c r="E24" s="103"/>
      <c r="F24" s="247">
        <f t="shared" si="4"/>
        <v>0</v>
      </c>
      <c r="G24" s="103"/>
      <c r="H24" s="103"/>
      <c r="I24" s="104">
        <f>IF(H24=$R$2,'SS-SMI'!$H$22,IF(H24=$S$2,'SS-SMI'!$I$22,IF(H24=$T$2,'SS-SMI'!$J$22,0)))</f>
        <v>0</v>
      </c>
      <c r="J24" s="104">
        <f t="shared" si="5"/>
        <v>0</v>
      </c>
      <c r="K24" s="104">
        <f t="shared" si="0"/>
        <v>0</v>
      </c>
      <c r="L24" s="105"/>
      <c r="M24" s="105"/>
      <c r="N24" s="105"/>
      <c r="O24" s="104">
        <f t="shared" si="1"/>
        <v>0</v>
      </c>
      <c r="P24" s="104">
        <f t="shared" si="2"/>
        <v>0</v>
      </c>
      <c r="Q24" s="104">
        <f t="shared" si="6"/>
        <v>0</v>
      </c>
      <c r="R24" s="106">
        <f t="shared" si="7"/>
        <v>0</v>
      </c>
      <c r="S24" s="107">
        <v>0</v>
      </c>
      <c r="T24" s="107">
        <v>0</v>
      </c>
      <c r="U24" s="107"/>
      <c r="V24" s="108">
        <f t="shared" si="3"/>
        <v>0</v>
      </c>
      <c r="W24" s="108">
        <f t="shared" si="8"/>
        <v>0</v>
      </c>
      <c r="X24" s="105"/>
      <c r="Y24" s="109">
        <f t="shared" si="9"/>
        <v>0</v>
      </c>
      <c r="Z24" s="110"/>
      <c r="AA24" s="111"/>
      <c r="AB24" s="114"/>
      <c r="AC24" s="111"/>
      <c r="AD24" s="112">
        <f t="shared" si="10"/>
        <v>0</v>
      </c>
    </row>
    <row r="25" spans="1:33" ht="20.100000000000001" customHeight="1">
      <c r="A25" s="100">
        <f t="shared" si="11"/>
        <v>11</v>
      </c>
      <c r="B25" s="101" t="str">
        <f>IF(RESUMEN!B19="","",RESUMEN!B19)</f>
        <v/>
      </c>
      <c r="C25" s="102" t="str">
        <f>IF(RESUMEN!C19="","",RESUMEN!C19)</f>
        <v/>
      </c>
      <c r="D25" s="101" t="str">
        <f>IF(RESUMEN!D19="","",RESUMEN!D19)</f>
        <v/>
      </c>
      <c r="E25" s="103"/>
      <c r="F25" s="247">
        <f t="shared" si="4"/>
        <v>0</v>
      </c>
      <c r="G25" s="103"/>
      <c r="H25" s="103"/>
      <c r="I25" s="104">
        <f>IF(H25=$R$2,'SS-SMI'!$H$22,IF(H25=$S$2,'SS-SMI'!$I$22,IF(H25=$T$2,'SS-SMI'!$J$22,0)))</f>
        <v>0</v>
      </c>
      <c r="J25" s="104">
        <f t="shared" si="5"/>
        <v>0</v>
      </c>
      <c r="K25" s="104">
        <f t="shared" si="0"/>
        <v>0</v>
      </c>
      <c r="L25" s="105"/>
      <c r="M25" s="105"/>
      <c r="N25" s="105"/>
      <c r="O25" s="104">
        <f t="shared" si="1"/>
        <v>0</v>
      </c>
      <c r="P25" s="104">
        <f t="shared" si="2"/>
        <v>0</v>
      </c>
      <c r="Q25" s="104">
        <f t="shared" si="6"/>
        <v>0</v>
      </c>
      <c r="R25" s="106">
        <f t="shared" si="7"/>
        <v>0</v>
      </c>
      <c r="S25" s="107">
        <v>0</v>
      </c>
      <c r="T25" s="107">
        <v>0</v>
      </c>
      <c r="U25" s="107"/>
      <c r="V25" s="108">
        <f t="shared" si="3"/>
        <v>0</v>
      </c>
      <c r="W25" s="108">
        <f t="shared" si="8"/>
        <v>0</v>
      </c>
      <c r="X25" s="105"/>
      <c r="Y25" s="109">
        <f t="shared" si="9"/>
        <v>0</v>
      </c>
      <c r="Z25" s="110"/>
      <c r="AA25" s="111"/>
      <c r="AB25" s="114"/>
      <c r="AC25" s="111"/>
      <c r="AD25" s="112">
        <f t="shared" si="10"/>
        <v>0</v>
      </c>
    </row>
    <row r="26" spans="1:33" ht="20.100000000000001" customHeight="1">
      <c r="A26" s="100">
        <f t="shared" si="11"/>
        <v>12</v>
      </c>
      <c r="B26" s="101" t="str">
        <f>IF(RESUMEN!B20="","",RESUMEN!B20)</f>
        <v/>
      </c>
      <c r="C26" s="102" t="str">
        <f>IF(RESUMEN!C20="","",RESUMEN!C20)</f>
        <v/>
      </c>
      <c r="D26" s="101" t="str">
        <f>IF(RESUMEN!D20="","",RESUMEN!D20)</f>
        <v/>
      </c>
      <c r="E26" s="103"/>
      <c r="F26" s="247">
        <f t="shared" si="4"/>
        <v>0</v>
      </c>
      <c r="G26" s="103"/>
      <c r="H26" s="103"/>
      <c r="I26" s="104">
        <f>IF(H26=$R$2,'SS-SMI'!$H$22,IF(H26=$S$2,'SS-SMI'!$I$22,IF(H26=$T$2,'SS-SMI'!$J$22,0)))</f>
        <v>0</v>
      </c>
      <c r="J26" s="104">
        <f t="shared" si="5"/>
        <v>0</v>
      </c>
      <c r="K26" s="104">
        <f t="shared" si="0"/>
        <v>0</v>
      </c>
      <c r="L26" s="105"/>
      <c r="M26" s="105"/>
      <c r="N26" s="105"/>
      <c r="O26" s="104">
        <f t="shared" si="1"/>
        <v>0</v>
      </c>
      <c r="P26" s="104">
        <f t="shared" si="2"/>
        <v>0</v>
      </c>
      <c r="Q26" s="104">
        <f t="shared" si="6"/>
        <v>0</v>
      </c>
      <c r="R26" s="106">
        <f t="shared" si="7"/>
        <v>0</v>
      </c>
      <c r="S26" s="107">
        <v>0</v>
      </c>
      <c r="T26" s="107">
        <v>0</v>
      </c>
      <c r="U26" s="107"/>
      <c r="V26" s="108">
        <f t="shared" si="3"/>
        <v>0</v>
      </c>
      <c r="W26" s="108">
        <f t="shared" si="8"/>
        <v>0</v>
      </c>
      <c r="X26" s="105"/>
      <c r="Y26" s="109">
        <f t="shared" si="9"/>
        <v>0</v>
      </c>
      <c r="Z26" s="110"/>
      <c r="AA26" s="111"/>
      <c r="AB26" s="114"/>
      <c r="AC26" s="111"/>
      <c r="AD26" s="112">
        <f t="shared" si="10"/>
        <v>0</v>
      </c>
    </row>
    <row r="27" spans="1:33" ht="20.100000000000001" customHeight="1">
      <c r="A27" s="100">
        <f t="shared" si="11"/>
        <v>13</v>
      </c>
      <c r="B27" s="101" t="str">
        <f>IF(RESUMEN!B21="","",RESUMEN!B21)</f>
        <v/>
      </c>
      <c r="C27" s="102" t="str">
        <f>IF(RESUMEN!C21="","",RESUMEN!C21)</f>
        <v/>
      </c>
      <c r="D27" s="101" t="str">
        <f>IF(RESUMEN!D21="","",RESUMEN!D21)</f>
        <v/>
      </c>
      <c r="E27" s="103"/>
      <c r="F27" s="247">
        <f t="shared" si="4"/>
        <v>0</v>
      </c>
      <c r="G27" s="103"/>
      <c r="H27" s="103"/>
      <c r="I27" s="104">
        <f>IF(H27=$R$2,'SS-SMI'!$H$22,IF(H27=$S$2,'SS-SMI'!$I$22,IF(H27=$T$2,'SS-SMI'!$J$22,0)))</f>
        <v>0</v>
      </c>
      <c r="J27" s="104">
        <f t="shared" si="5"/>
        <v>0</v>
      </c>
      <c r="K27" s="104">
        <f t="shared" si="0"/>
        <v>0</v>
      </c>
      <c r="L27" s="105"/>
      <c r="M27" s="105"/>
      <c r="N27" s="105"/>
      <c r="O27" s="104">
        <f t="shared" si="1"/>
        <v>0</v>
      </c>
      <c r="P27" s="104">
        <f t="shared" si="2"/>
        <v>0</v>
      </c>
      <c r="Q27" s="104">
        <f t="shared" si="6"/>
        <v>0</v>
      </c>
      <c r="R27" s="106">
        <f t="shared" si="7"/>
        <v>0</v>
      </c>
      <c r="S27" s="107">
        <v>0</v>
      </c>
      <c r="T27" s="107">
        <v>0</v>
      </c>
      <c r="U27" s="107"/>
      <c r="V27" s="108">
        <f t="shared" si="3"/>
        <v>0</v>
      </c>
      <c r="W27" s="108">
        <f t="shared" si="8"/>
        <v>0</v>
      </c>
      <c r="X27" s="105"/>
      <c r="Y27" s="109">
        <f t="shared" si="9"/>
        <v>0</v>
      </c>
      <c r="Z27" s="110"/>
      <c r="AA27" s="111"/>
      <c r="AB27" s="114"/>
      <c r="AC27" s="111"/>
      <c r="AD27" s="112">
        <f t="shared" si="10"/>
        <v>0</v>
      </c>
    </row>
    <row r="28" spans="1:33" ht="20.100000000000001" customHeight="1">
      <c r="A28" s="100">
        <f t="shared" si="11"/>
        <v>14</v>
      </c>
      <c r="B28" s="101" t="str">
        <f>IF(RESUMEN!B22="","",RESUMEN!B22)</f>
        <v/>
      </c>
      <c r="C28" s="102" t="str">
        <f>IF(RESUMEN!C22="","",RESUMEN!C22)</f>
        <v/>
      </c>
      <c r="D28" s="101" t="str">
        <f>IF(RESUMEN!D22="","",RESUMEN!D22)</f>
        <v/>
      </c>
      <c r="E28" s="103"/>
      <c r="F28" s="247">
        <f t="shared" si="4"/>
        <v>0</v>
      </c>
      <c r="G28" s="103"/>
      <c r="H28" s="103"/>
      <c r="I28" s="104">
        <f>IF(H28=$R$2,'SS-SMI'!$H$22,IF(H28=$S$2,'SS-SMI'!$I$22,IF(H28=$T$2,'SS-SMI'!$J$22,0)))</f>
        <v>0</v>
      </c>
      <c r="J28" s="104">
        <f t="shared" si="5"/>
        <v>0</v>
      </c>
      <c r="K28" s="104">
        <f t="shared" si="0"/>
        <v>0</v>
      </c>
      <c r="L28" s="105"/>
      <c r="M28" s="105"/>
      <c r="N28" s="105"/>
      <c r="O28" s="104">
        <f t="shared" si="1"/>
        <v>0</v>
      </c>
      <c r="P28" s="104">
        <f t="shared" si="2"/>
        <v>0</v>
      </c>
      <c r="Q28" s="104">
        <f t="shared" si="6"/>
        <v>0</v>
      </c>
      <c r="R28" s="106">
        <f t="shared" si="7"/>
        <v>0</v>
      </c>
      <c r="S28" s="107">
        <v>0</v>
      </c>
      <c r="T28" s="107">
        <v>0</v>
      </c>
      <c r="U28" s="107"/>
      <c r="V28" s="108">
        <f t="shared" si="3"/>
        <v>0</v>
      </c>
      <c r="W28" s="108">
        <f t="shared" si="8"/>
        <v>0</v>
      </c>
      <c r="X28" s="105"/>
      <c r="Y28" s="109">
        <f t="shared" si="9"/>
        <v>0</v>
      </c>
      <c r="Z28" s="110"/>
      <c r="AA28" s="111"/>
      <c r="AB28" s="114"/>
      <c r="AC28" s="111"/>
      <c r="AD28" s="112">
        <f t="shared" si="10"/>
        <v>0</v>
      </c>
    </row>
    <row r="29" spans="1:33" ht="20.100000000000001" customHeight="1">
      <c r="A29" s="100">
        <f t="shared" si="11"/>
        <v>15</v>
      </c>
      <c r="B29" s="101" t="str">
        <f>IF(RESUMEN!B23="","",RESUMEN!B23)</f>
        <v/>
      </c>
      <c r="C29" s="102" t="str">
        <f>IF(RESUMEN!C23="","",RESUMEN!C23)</f>
        <v/>
      </c>
      <c r="D29" s="101" t="str">
        <f>IF(RESUMEN!D23="","",RESUMEN!D23)</f>
        <v/>
      </c>
      <c r="E29" s="103"/>
      <c r="F29" s="247">
        <f t="shared" si="4"/>
        <v>0</v>
      </c>
      <c r="G29" s="103"/>
      <c r="H29" s="103"/>
      <c r="I29" s="104">
        <f>IF(H29=$R$2,'SS-SMI'!$H$22,IF(H29=$S$2,'SS-SMI'!$I$22,IF(H29=$T$2,'SS-SMI'!$J$22,0)))</f>
        <v>0</v>
      </c>
      <c r="J29" s="104">
        <f t="shared" si="5"/>
        <v>0</v>
      </c>
      <c r="K29" s="104">
        <f t="shared" si="0"/>
        <v>0</v>
      </c>
      <c r="L29" s="105"/>
      <c r="M29" s="105"/>
      <c r="N29" s="105"/>
      <c r="O29" s="104">
        <f t="shared" si="1"/>
        <v>0</v>
      </c>
      <c r="P29" s="104">
        <f t="shared" si="2"/>
        <v>0</v>
      </c>
      <c r="Q29" s="104">
        <f t="shared" si="6"/>
        <v>0</v>
      </c>
      <c r="R29" s="106">
        <f t="shared" si="7"/>
        <v>0</v>
      </c>
      <c r="S29" s="107">
        <v>0</v>
      </c>
      <c r="T29" s="107">
        <v>0</v>
      </c>
      <c r="U29" s="107"/>
      <c r="V29" s="108">
        <f t="shared" si="3"/>
        <v>0</v>
      </c>
      <c r="W29" s="108">
        <f t="shared" si="8"/>
        <v>0</v>
      </c>
      <c r="X29" s="105"/>
      <c r="Y29" s="109">
        <f t="shared" si="9"/>
        <v>0</v>
      </c>
      <c r="Z29" s="110"/>
      <c r="AA29" s="111"/>
      <c r="AB29" s="114"/>
      <c r="AC29" s="111"/>
      <c r="AD29" s="112">
        <f t="shared" si="10"/>
        <v>0</v>
      </c>
    </row>
    <row r="30" spans="1:33" ht="20.100000000000001" customHeight="1">
      <c r="A30" s="100">
        <f t="shared" si="11"/>
        <v>16</v>
      </c>
      <c r="B30" s="101" t="str">
        <f>IF(RESUMEN!B24="","",RESUMEN!B24)</f>
        <v/>
      </c>
      <c r="C30" s="102" t="str">
        <f>IF(RESUMEN!C24="","",RESUMEN!C24)</f>
        <v/>
      </c>
      <c r="D30" s="101" t="str">
        <f>IF(RESUMEN!D24="","",RESUMEN!D24)</f>
        <v/>
      </c>
      <c r="E30" s="103"/>
      <c r="F30" s="247">
        <f t="shared" si="4"/>
        <v>0</v>
      </c>
      <c r="G30" s="103"/>
      <c r="H30" s="103"/>
      <c r="I30" s="104">
        <f>IF(H30=$R$2,'SS-SMI'!$H$22,IF(H30=$S$2,'SS-SMI'!$I$22,IF(H30=$T$2,'SS-SMI'!$J$22,0)))</f>
        <v>0</v>
      </c>
      <c r="J30" s="104">
        <f t="shared" si="5"/>
        <v>0</v>
      </c>
      <c r="K30" s="104">
        <f t="shared" si="0"/>
        <v>0</v>
      </c>
      <c r="L30" s="105"/>
      <c r="M30" s="105"/>
      <c r="N30" s="105"/>
      <c r="O30" s="104">
        <f t="shared" si="1"/>
        <v>0</v>
      </c>
      <c r="P30" s="104">
        <f t="shared" si="2"/>
        <v>0</v>
      </c>
      <c r="Q30" s="104">
        <f t="shared" si="6"/>
        <v>0</v>
      </c>
      <c r="R30" s="106">
        <f t="shared" si="7"/>
        <v>0</v>
      </c>
      <c r="S30" s="107">
        <v>0</v>
      </c>
      <c r="T30" s="107">
        <v>0</v>
      </c>
      <c r="U30" s="107"/>
      <c r="V30" s="108">
        <f t="shared" si="3"/>
        <v>0</v>
      </c>
      <c r="W30" s="108">
        <f t="shared" si="8"/>
        <v>0</v>
      </c>
      <c r="X30" s="105"/>
      <c r="Y30" s="109">
        <f t="shared" si="9"/>
        <v>0</v>
      </c>
      <c r="Z30" s="110"/>
      <c r="AA30" s="111"/>
      <c r="AB30" s="114"/>
      <c r="AC30" s="111"/>
      <c r="AD30" s="112">
        <f t="shared" si="10"/>
        <v>0</v>
      </c>
    </row>
    <row r="31" spans="1:33" ht="20.100000000000001" customHeight="1">
      <c r="A31" s="100">
        <f t="shared" si="11"/>
        <v>17</v>
      </c>
      <c r="B31" s="101" t="str">
        <f>IF(RESUMEN!B25="","",RESUMEN!B25)</f>
        <v/>
      </c>
      <c r="C31" s="102" t="str">
        <f>IF(RESUMEN!C25="","",RESUMEN!C25)</f>
        <v/>
      </c>
      <c r="D31" s="101" t="str">
        <f>IF(RESUMEN!D25="","",RESUMEN!D25)</f>
        <v/>
      </c>
      <c r="E31" s="103"/>
      <c r="F31" s="247">
        <f t="shared" si="4"/>
        <v>0</v>
      </c>
      <c r="G31" s="103"/>
      <c r="H31" s="103"/>
      <c r="I31" s="104">
        <f>IF(H31=$R$2,'SS-SMI'!$H$22,IF(H31=$S$2,'SS-SMI'!$I$22,IF(H31=$T$2,'SS-SMI'!$J$22,0)))</f>
        <v>0</v>
      </c>
      <c r="J31" s="104">
        <f t="shared" si="5"/>
        <v>0</v>
      </c>
      <c r="K31" s="104">
        <f t="shared" si="0"/>
        <v>0</v>
      </c>
      <c r="L31" s="105"/>
      <c r="M31" s="105"/>
      <c r="N31" s="105"/>
      <c r="O31" s="104">
        <f t="shared" si="1"/>
        <v>0</v>
      </c>
      <c r="P31" s="104">
        <f t="shared" si="2"/>
        <v>0</v>
      </c>
      <c r="Q31" s="104">
        <f t="shared" si="6"/>
        <v>0</v>
      </c>
      <c r="R31" s="106">
        <f t="shared" si="7"/>
        <v>0</v>
      </c>
      <c r="S31" s="107">
        <v>0</v>
      </c>
      <c r="T31" s="107">
        <v>0</v>
      </c>
      <c r="U31" s="107"/>
      <c r="V31" s="108">
        <f t="shared" si="3"/>
        <v>0</v>
      </c>
      <c r="W31" s="108">
        <f t="shared" si="8"/>
        <v>0</v>
      </c>
      <c r="X31" s="105"/>
      <c r="Y31" s="109">
        <f t="shared" si="9"/>
        <v>0</v>
      </c>
      <c r="Z31" s="110"/>
      <c r="AA31" s="111"/>
      <c r="AB31" s="114"/>
      <c r="AC31" s="111"/>
      <c r="AD31" s="112">
        <f t="shared" si="10"/>
        <v>0</v>
      </c>
    </row>
    <row r="32" spans="1:33" ht="20.100000000000001" customHeight="1">
      <c r="A32" s="100">
        <f t="shared" si="11"/>
        <v>18</v>
      </c>
      <c r="B32" s="101" t="str">
        <f>IF(RESUMEN!B26="","",RESUMEN!B26)</f>
        <v/>
      </c>
      <c r="C32" s="102" t="str">
        <f>IF(RESUMEN!C26="","",RESUMEN!C26)</f>
        <v/>
      </c>
      <c r="D32" s="101" t="str">
        <f>IF(RESUMEN!D26="","",RESUMEN!D26)</f>
        <v/>
      </c>
      <c r="E32" s="103"/>
      <c r="F32" s="247">
        <f t="shared" si="4"/>
        <v>0</v>
      </c>
      <c r="G32" s="103"/>
      <c r="H32" s="103"/>
      <c r="I32" s="104">
        <f>IF(H32=$R$2,'SS-SMI'!$H$22,IF(H32=$S$2,'SS-SMI'!$I$22,IF(H32=$T$2,'SS-SMI'!$J$22,0)))</f>
        <v>0</v>
      </c>
      <c r="J32" s="104">
        <f t="shared" si="5"/>
        <v>0</v>
      </c>
      <c r="K32" s="104">
        <f t="shared" si="0"/>
        <v>0</v>
      </c>
      <c r="L32" s="105"/>
      <c r="M32" s="105"/>
      <c r="N32" s="105"/>
      <c r="O32" s="104">
        <f t="shared" si="1"/>
        <v>0</v>
      </c>
      <c r="P32" s="104">
        <f t="shared" si="2"/>
        <v>0</v>
      </c>
      <c r="Q32" s="104">
        <f t="shared" si="6"/>
        <v>0</v>
      </c>
      <c r="R32" s="106">
        <f t="shared" si="7"/>
        <v>0</v>
      </c>
      <c r="S32" s="107">
        <v>0</v>
      </c>
      <c r="T32" s="107">
        <v>0</v>
      </c>
      <c r="U32" s="107"/>
      <c r="V32" s="108">
        <f t="shared" si="3"/>
        <v>0</v>
      </c>
      <c r="W32" s="108">
        <f t="shared" si="8"/>
        <v>0</v>
      </c>
      <c r="X32" s="105"/>
      <c r="Y32" s="109">
        <f t="shared" si="9"/>
        <v>0</v>
      </c>
      <c r="Z32" s="110"/>
      <c r="AA32" s="111"/>
      <c r="AB32" s="114"/>
      <c r="AC32" s="111"/>
      <c r="AD32" s="112">
        <f t="shared" si="10"/>
        <v>0</v>
      </c>
    </row>
    <row r="33" spans="1:30" ht="20.100000000000001" customHeight="1">
      <c r="A33" s="100">
        <f t="shared" si="11"/>
        <v>19</v>
      </c>
      <c r="B33" s="101" t="str">
        <f>IF(RESUMEN!B27="","",RESUMEN!B27)</f>
        <v/>
      </c>
      <c r="C33" s="102" t="str">
        <f>IF(RESUMEN!C27="","",RESUMEN!C27)</f>
        <v/>
      </c>
      <c r="D33" s="101" t="str">
        <f>IF(RESUMEN!D27="","",RESUMEN!D27)</f>
        <v/>
      </c>
      <c r="E33" s="103"/>
      <c r="F33" s="247">
        <f t="shared" si="4"/>
        <v>0</v>
      </c>
      <c r="G33" s="103"/>
      <c r="H33" s="103"/>
      <c r="I33" s="104">
        <f>IF(H33=$R$2,'SS-SMI'!$H$22,IF(H33=$S$2,'SS-SMI'!$I$22,IF(H33=$T$2,'SS-SMI'!$J$22,0)))</f>
        <v>0</v>
      </c>
      <c r="J33" s="104">
        <f t="shared" si="5"/>
        <v>0</v>
      </c>
      <c r="K33" s="104">
        <f t="shared" si="0"/>
        <v>0</v>
      </c>
      <c r="L33" s="105"/>
      <c r="M33" s="105"/>
      <c r="N33" s="105"/>
      <c r="O33" s="104">
        <f t="shared" si="1"/>
        <v>0</v>
      </c>
      <c r="P33" s="104">
        <f t="shared" si="2"/>
        <v>0</v>
      </c>
      <c r="Q33" s="104">
        <f t="shared" si="6"/>
        <v>0</v>
      </c>
      <c r="R33" s="106">
        <f t="shared" si="7"/>
        <v>0</v>
      </c>
      <c r="S33" s="107">
        <v>0</v>
      </c>
      <c r="T33" s="107">
        <v>0</v>
      </c>
      <c r="U33" s="107"/>
      <c r="V33" s="108">
        <f t="shared" si="3"/>
        <v>0</v>
      </c>
      <c r="W33" s="108">
        <f t="shared" si="8"/>
        <v>0</v>
      </c>
      <c r="X33" s="105"/>
      <c r="Y33" s="109">
        <f t="shared" si="9"/>
        <v>0</v>
      </c>
      <c r="Z33" s="110"/>
      <c r="AA33" s="111"/>
      <c r="AB33" s="114"/>
      <c r="AC33" s="111"/>
      <c r="AD33" s="112">
        <f t="shared" si="10"/>
        <v>0</v>
      </c>
    </row>
    <row r="34" spans="1:30" ht="20.100000000000001" customHeight="1">
      <c r="A34" s="100">
        <f t="shared" si="11"/>
        <v>20</v>
      </c>
      <c r="B34" s="101" t="str">
        <f>IF(RESUMEN!B28="","",RESUMEN!B28)</f>
        <v/>
      </c>
      <c r="C34" s="102" t="str">
        <f>IF(RESUMEN!C28="","",RESUMEN!C28)</f>
        <v/>
      </c>
      <c r="D34" s="101" t="str">
        <f>IF(RESUMEN!D28="","",RESUMEN!D28)</f>
        <v/>
      </c>
      <c r="E34" s="103"/>
      <c r="F34" s="247">
        <f t="shared" si="4"/>
        <v>0</v>
      </c>
      <c r="G34" s="103"/>
      <c r="H34" s="103"/>
      <c r="I34" s="104">
        <f>IF(H34=$R$2,'SS-SMI'!$H$22,IF(H34=$S$2,'SS-SMI'!$I$22,IF(H34=$T$2,'SS-SMI'!$J$22,0)))</f>
        <v>0</v>
      </c>
      <c r="J34" s="104">
        <f t="shared" si="5"/>
        <v>0</v>
      </c>
      <c r="K34" s="104">
        <f t="shared" si="0"/>
        <v>0</v>
      </c>
      <c r="L34" s="105"/>
      <c r="M34" s="105"/>
      <c r="N34" s="105"/>
      <c r="O34" s="104">
        <f t="shared" si="1"/>
        <v>0</v>
      </c>
      <c r="P34" s="104">
        <f t="shared" si="2"/>
        <v>0</v>
      </c>
      <c r="Q34" s="104">
        <f t="shared" si="6"/>
        <v>0</v>
      </c>
      <c r="R34" s="106">
        <f t="shared" si="7"/>
        <v>0</v>
      </c>
      <c r="S34" s="107">
        <v>0</v>
      </c>
      <c r="T34" s="107">
        <v>0</v>
      </c>
      <c r="U34" s="107"/>
      <c r="V34" s="108">
        <f t="shared" si="3"/>
        <v>0</v>
      </c>
      <c r="W34" s="108">
        <f t="shared" si="8"/>
        <v>0</v>
      </c>
      <c r="X34" s="105"/>
      <c r="Y34" s="109">
        <f t="shared" si="9"/>
        <v>0</v>
      </c>
      <c r="Z34" s="110"/>
      <c r="AA34" s="111"/>
      <c r="AB34" s="114"/>
      <c r="AC34" s="111"/>
      <c r="AD34" s="112">
        <f t="shared" si="10"/>
        <v>0</v>
      </c>
    </row>
    <row r="35" spans="1:30" ht="20.100000000000001" customHeight="1">
      <c r="A35" s="100">
        <f t="shared" si="11"/>
        <v>21</v>
      </c>
      <c r="B35" s="101" t="str">
        <f>IF(RESUMEN!B29="","",RESUMEN!B29)</f>
        <v/>
      </c>
      <c r="C35" s="102" t="str">
        <f>IF(RESUMEN!C29="","",RESUMEN!C29)</f>
        <v/>
      </c>
      <c r="D35" s="101" t="str">
        <f>IF(RESUMEN!D29="","",RESUMEN!D29)</f>
        <v/>
      </c>
      <c r="E35" s="103"/>
      <c r="F35" s="247">
        <f t="shared" si="4"/>
        <v>0</v>
      </c>
      <c r="G35" s="103"/>
      <c r="H35" s="103"/>
      <c r="I35" s="104">
        <f>IF(H35=$R$2,'SS-SMI'!$H$22,IF(H35=$S$2,'SS-SMI'!$I$22,IF(H35=$T$2,'SS-SMI'!$J$22,0)))</f>
        <v>0</v>
      </c>
      <c r="J35" s="104">
        <f t="shared" si="5"/>
        <v>0</v>
      </c>
      <c r="K35" s="104">
        <f t="shared" si="0"/>
        <v>0</v>
      </c>
      <c r="L35" s="105"/>
      <c r="M35" s="105"/>
      <c r="N35" s="105"/>
      <c r="O35" s="104">
        <f t="shared" si="1"/>
        <v>0</v>
      </c>
      <c r="P35" s="104">
        <f t="shared" si="2"/>
        <v>0</v>
      </c>
      <c r="Q35" s="104">
        <f t="shared" si="6"/>
        <v>0</v>
      </c>
      <c r="R35" s="106">
        <f t="shared" si="7"/>
        <v>0</v>
      </c>
      <c r="S35" s="107">
        <v>0</v>
      </c>
      <c r="T35" s="107">
        <v>0</v>
      </c>
      <c r="U35" s="107"/>
      <c r="V35" s="108">
        <f t="shared" si="3"/>
        <v>0</v>
      </c>
      <c r="W35" s="108">
        <f t="shared" si="8"/>
        <v>0</v>
      </c>
      <c r="X35" s="105"/>
      <c r="Y35" s="109">
        <f t="shared" si="9"/>
        <v>0</v>
      </c>
      <c r="Z35" s="110"/>
      <c r="AA35" s="111"/>
      <c r="AB35" s="114"/>
      <c r="AC35" s="111"/>
      <c r="AD35" s="112">
        <f t="shared" si="10"/>
        <v>0</v>
      </c>
    </row>
    <row r="36" spans="1:30" ht="20.100000000000001" customHeight="1">
      <c r="A36" s="100">
        <f t="shared" si="11"/>
        <v>22</v>
      </c>
      <c r="B36" s="101" t="str">
        <f>IF(RESUMEN!B30="","",RESUMEN!B30)</f>
        <v/>
      </c>
      <c r="C36" s="102" t="str">
        <f>IF(RESUMEN!C30="","",RESUMEN!C30)</f>
        <v/>
      </c>
      <c r="D36" s="101" t="str">
        <f>IF(RESUMEN!D30="","",RESUMEN!D30)</f>
        <v/>
      </c>
      <c r="E36" s="103"/>
      <c r="F36" s="247">
        <f t="shared" si="4"/>
        <v>0</v>
      </c>
      <c r="G36" s="103"/>
      <c r="H36" s="103"/>
      <c r="I36" s="104">
        <f>IF(H36=$R$2,'SS-SMI'!$H$22,IF(H36=$S$2,'SS-SMI'!$I$22,IF(H36=$T$2,'SS-SMI'!$J$22,0)))</f>
        <v>0</v>
      </c>
      <c r="J36" s="104">
        <f t="shared" si="5"/>
        <v>0</v>
      </c>
      <c r="K36" s="104">
        <f t="shared" si="0"/>
        <v>0</v>
      </c>
      <c r="L36" s="105"/>
      <c r="M36" s="105"/>
      <c r="N36" s="105"/>
      <c r="O36" s="104">
        <f t="shared" si="1"/>
        <v>0</v>
      </c>
      <c r="P36" s="104">
        <f t="shared" si="2"/>
        <v>0</v>
      </c>
      <c r="Q36" s="104">
        <f t="shared" si="6"/>
        <v>0</v>
      </c>
      <c r="R36" s="106">
        <f t="shared" si="7"/>
        <v>0</v>
      </c>
      <c r="S36" s="107">
        <v>0</v>
      </c>
      <c r="T36" s="107">
        <v>0</v>
      </c>
      <c r="U36" s="107"/>
      <c r="V36" s="108">
        <f t="shared" si="3"/>
        <v>0</v>
      </c>
      <c r="W36" s="108">
        <f t="shared" si="8"/>
        <v>0</v>
      </c>
      <c r="X36" s="105"/>
      <c r="Y36" s="109">
        <f t="shared" si="9"/>
        <v>0</v>
      </c>
      <c r="Z36" s="110"/>
      <c r="AA36" s="111"/>
      <c r="AB36" s="114"/>
      <c r="AC36" s="111"/>
      <c r="AD36" s="112">
        <f t="shared" si="10"/>
        <v>0</v>
      </c>
    </row>
    <row r="37" spans="1:30" ht="20.100000000000001" customHeight="1">
      <c r="A37" s="100">
        <f t="shared" si="11"/>
        <v>23</v>
      </c>
      <c r="B37" s="101" t="str">
        <f>IF(RESUMEN!B31="","",RESUMEN!B31)</f>
        <v/>
      </c>
      <c r="C37" s="102" t="str">
        <f>IF(RESUMEN!C31="","",RESUMEN!C31)</f>
        <v/>
      </c>
      <c r="D37" s="101" t="str">
        <f>IF(RESUMEN!D31="","",RESUMEN!D31)</f>
        <v/>
      </c>
      <c r="E37" s="103"/>
      <c r="F37" s="247">
        <f t="shared" si="4"/>
        <v>0</v>
      </c>
      <c r="G37" s="103"/>
      <c r="H37" s="103"/>
      <c r="I37" s="104">
        <f>IF(H37=$R$2,'SS-SMI'!$H$22,IF(H37=$S$2,'SS-SMI'!$I$22,IF(H37=$T$2,'SS-SMI'!$J$22,0)))</f>
        <v>0</v>
      </c>
      <c r="J37" s="104">
        <f t="shared" si="5"/>
        <v>0</v>
      </c>
      <c r="K37" s="104">
        <f t="shared" si="0"/>
        <v>0</v>
      </c>
      <c r="L37" s="105"/>
      <c r="M37" s="105"/>
      <c r="N37" s="105"/>
      <c r="O37" s="104">
        <f t="shared" si="1"/>
        <v>0</v>
      </c>
      <c r="P37" s="104">
        <f t="shared" si="2"/>
        <v>0</v>
      </c>
      <c r="Q37" s="104">
        <f t="shared" si="6"/>
        <v>0</v>
      </c>
      <c r="R37" s="106">
        <f t="shared" si="7"/>
        <v>0</v>
      </c>
      <c r="S37" s="107">
        <v>0</v>
      </c>
      <c r="T37" s="107">
        <v>0</v>
      </c>
      <c r="U37" s="107"/>
      <c r="V37" s="108">
        <f t="shared" si="3"/>
        <v>0</v>
      </c>
      <c r="W37" s="108">
        <f t="shared" si="8"/>
        <v>0</v>
      </c>
      <c r="X37" s="105"/>
      <c r="Y37" s="109">
        <f t="shared" si="9"/>
        <v>0</v>
      </c>
      <c r="Z37" s="110"/>
      <c r="AA37" s="111"/>
      <c r="AB37" s="114"/>
      <c r="AC37" s="111"/>
      <c r="AD37" s="112">
        <f t="shared" si="10"/>
        <v>0</v>
      </c>
    </row>
    <row r="38" spans="1:30" ht="20.100000000000001" customHeight="1">
      <c r="A38" s="100">
        <f t="shared" si="11"/>
        <v>24</v>
      </c>
      <c r="B38" s="101" t="str">
        <f>IF(RESUMEN!B32="","",RESUMEN!B32)</f>
        <v/>
      </c>
      <c r="C38" s="102" t="str">
        <f>IF(RESUMEN!C32="","",RESUMEN!C32)</f>
        <v/>
      </c>
      <c r="D38" s="101" t="str">
        <f>IF(RESUMEN!D32="","",RESUMEN!D32)</f>
        <v/>
      </c>
      <c r="E38" s="103"/>
      <c r="F38" s="247">
        <f t="shared" si="4"/>
        <v>0</v>
      </c>
      <c r="G38" s="103"/>
      <c r="H38" s="103"/>
      <c r="I38" s="104">
        <f>IF(H38=$R$2,'SS-SMI'!$H$22,IF(H38=$S$2,'SS-SMI'!$I$22,IF(H38=$T$2,'SS-SMI'!$J$22,0)))</f>
        <v>0</v>
      </c>
      <c r="J38" s="104">
        <f t="shared" si="5"/>
        <v>0</v>
      </c>
      <c r="K38" s="104">
        <f t="shared" si="0"/>
        <v>0</v>
      </c>
      <c r="L38" s="105"/>
      <c r="M38" s="105"/>
      <c r="N38" s="105"/>
      <c r="O38" s="104">
        <f t="shared" si="1"/>
        <v>0</v>
      </c>
      <c r="P38" s="104">
        <f t="shared" si="2"/>
        <v>0</v>
      </c>
      <c r="Q38" s="104">
        <f t="shared" si="6"/>
        <v>0</v>
      </c>
      <c r="R38" s="106">
        <f t="shared" si="7"/>
        <v>0</v>
      </c>
      <c r="S38" s="107">
        <v>0</v>
      </c>
      <c r="T38" s="107">
        <v>0</v>
      </c>
      <c r="U38" s="107"/>
      <c r="V38" s="108">
        <f t="shared" si="3"/>
        <v>0</v>
      </c>
      <c r="W38" s="108">
        <f t="shared" si="8"/>
        <v>0</v>
      </c>
      <c r="X38" s="105"/>
      <c r="Y38" s="109">
        <f t="shared" si="9"/>
        <v>0</v>
      </c>
      <c r="Z38" s="110"/>
      <c r="AA38" s="111"/>
      <c r="AB38" s="114"/>
      <c r="AC38" s="111"/>
      <c r="AD38" s="112">
        <f t="shared" si="10"/>
        <v>0</v>
      </c>
    </row>
    <row r="39" spans="1:30" ht="20.100000000000001" customHeight="1">
      <c r="A39" s="100">
        <f t="shared" si="11"/>
        <v>25</v>
      </c>
      <c r="B39" s="101" t="str">
        <f>IF(RESUMEN!B33="","",RESUMEN!B33)</f>
        <v/>
      </c>
      <c r="C39" s="102" t="str">
        <f>IF(RESUMEN!C33="","",RESUMEN!C33)</f>
        <v/>
      </c>
      <c r="D39" s="101" t="str">
        <f>IF(RESUMEN!D33="","",RESUMEN!D33)</f>
        <v/>
      </c>
      <c r="E39" s="103"/>
      <c r="F39" s="247">
        <f t="shared" si="4"/>
        <v>0</v>
      </c>
      <c r="G39" s="103"/>
      <c r="H39" s="103"/>
      <c r="I39" s="104">
        <f>IF(H39=$R$2,'SS-SMI'!$H$22,IF(H39=$S$2,'SS-SMI'!$I$22,IF(H39=$T$2,'SS-SMI'!$J$22,0)))</f>
        <v>0</v>
      </c>
      <c r="J39" s="104">
        <f t="shared" si="5"/>
        <v>0</v>
      </c>
      <c r="K39" s="104">
        <f t="shared" si="0"/>
        <v>0</v>
      </c>
      <c r="L39" s="105"/>
      <c r="M39" s="105"/>
      <c r="N39" s="105"/>
      <c r="O39" s="104">
        <f t="shared" si="1"/>
        <v>0</v>
      </c>
      <c r="P39" s="104">
        <f t="shared" si="2"/>
        <v>0</v>
      </c>
      <c r="Q39" s="104">
        <f t="shared" si="6"/>
        <v>0</v>
      </c>
      <c r="R39" s="106">
        <f t="shared" si="7"/>
        <v>0</v>
      </c>
      <c r="S39" s="107">
        <v>0</v>
      </c>
      <c r="T39" s="107">
        <v>0</v>
      </c>
      <c r="U39" s="107"/>
      <c r="V39" s="108">
        <f t="shared" si="3"/>
        <v>0</v>
      </c>
      <c r="W39" s="108">
        <f t="shared" si="8"/>
        <v>0</v>
      </c>
      <c r="X39" s="105"/>
      <c r="Y39" s="109">
        <f t="shared" si="9"/>
        <v>0</v>
      </c>
      <c r="Z39" s="110"/>
      <c r="AA39" s="111"/>
      <c r="AB39" s="114"/>
      <c r="AC39" s="111"/>
      <c r="AD39" s="112">
        <f t="shared" si="10"/>
        <v>0</v>
      </c>
    </row>
    <row r="40" spans="1:30" ht="20.100000000000001" customHeight="1">
      <c r="A40" s="100">
        <f t="shared" si="11"/>
        <v>26</v>
      </c>
      <c r="B40" s="101" t="str">
        <f>IF(RESUMEN!B34="","",RESUMEN!B34)</f>
        <v/>
      </c>
      <c r="C40" s="102" t="str">
        <f>IF(RESUMEN!C34="","",RESUMEN!C34)</f>
        <v/>
      </c>
      <c r="D40" s="101" t="str">
        <f>IF(RESUMEN!D34="","",RESUMEN!D34)</f>
        <v/>
      </c>
      <c r="E40" s="103"/>
      <c r="F40" s="247">
        <f t="shared" si="4"/>
        <v>0</v>
      </c>
      <c r="G40" s="103"/>
      <c r="H40" s="103"/>
      <c r="I40" s="104">
        <f>IF(H40=$R$2,'SS-SMI'!$H$22,IF(H40=$S$2,'SS-SMI'!$I$22,IF(H40=$T$2,'SS-SMI'!$J$22,0)))</f>
        <v>0</v>
      </c>
      <c r="J40" s="104">
        <f t="shared" si="5"/>
        <v>0</v>
      </c>
      <c r="K40" s="104">
        <f t="shared" si="0"/>
        <v>0</v>
      </c>
      <c r="L40" s="105"/>
      <c r="M40" s="105"/>
      <c r="N40" s="105"/>
      <c r="O40" s="104">
        <f t="shared" si="1"/>
        <v>0</v>
      </c>
      <c r="P40" s="104">
        <f t="shared" si="2"/>
        <v>0</v>
      </c>
      <c r="Q40" s="104">
        <f t="shared" si="6"/>
        <v>0</v>
      </c>
      <c r="R40" s="106">
        <f t="shared" si="7"/>
        <v>0</v>
      </c>
      <c r="S40" s="107">
        <v>0</v>
      </c>
      <c r="T40" s="107">
        <v>0</v>
      </c>
      <c r="U40" s="107"/>
      <c r="V40" s="108">
        <f t="shared" si="3"/>
        <v>0</v>
      </c>
      <c r="W40" s="108">
        <f t="shared" si="8"/>
        <v>0</v>
      </c>
      <c r="X40" s="105"/>
      <c r="Y40" s="109">
        <f t="shared" si="9"/>
        <v>0</v>
      </c>
      <c r="Z40" s="110">
        <v>0</v>
      </c>
      <c r="AA40" s="111"/>
      <c r="AB40" s="114"/>
      <c r="AC40" s="111"/>
      <c r="AD40" s="112">
        <f t="shared" si="10"/>
        <v>0</v>
      </c>
    </row>
    <row r="41" spans="1:30" ht="20.100000000000001" customHeight="1">
      <c r="A41" s="100">
        <f t="shared" si="11"/>
        <v>27</v>
      </c>
      <c r="B41" s="101" t="str">
        <f>IF(RESUMEN!B35="","",RESUMEN!B35)</f>
        <v/>
      </c>
      <c r="C41" s="102" t="str">
        <f>IF(RESUMEN!C35="","",RESUMEN!C35)</f>
        <v/>
      </c>
      <c r="D41" s="101" t="str">
        <f>IF(RESUMEN!D35="","",RESUMEN!D35)</f>
        <v/>
      </c>
      <c r="E41" s="103"/>
      <c r="F41" s="247">
        <f t="shared" si="4"/>
        <v>0</v>
      </c>
      <c r="G41" s="103"/>
      <c r="H41" s="103"/>
      <c r="I41" s="104">
        <f>IF(H41=$R$2,'SS-SMI'!$H$22,IF(H41=$S$2,'SS-SMI'!$I$22,IF(H41=$T$2,'SS-SMI'!$J$22,0)))</f>
        <v>0</v>
      </c>
      <c r="J41" s="104">
        <f t="shared" si="5"/>
        <v>0</v>
      </c>
      <c r="K41" s="104">
        <f t="shared" si="0"/>
        <v>0</v>
      </c>
      <c r="L41" s="105"/>
      <c r="M41" s="105"/>
      <c r="N41" s="105"/>
      <c r="O41" s="104">
        <f t="shared" si="1"/>
        <v>0</v>
      </c>
      <c r="P41" s="104">
        <f t="shared" si="2"/>
        <v>0</v>
      </c>
      <c r="Q41" s="104">
        <f t="shared" si="6"/>
        <v>0</v>
      </c>
      <c r="R41" s="106">
        <f t="shared" si="7"/>
        <v>0</v>
      </c>
      <c r="S41" s="107">
        <v>0</v>
      </c>
      <c r="T41" s="107">
        <v>0</v>
      </c>
      <c r="U41" s="107"/>
      <c r="V41" s="108">
        <f t="shared" si="3"/>
        <v>0</v>
      </c>
      <c r="W41" s="108">
        <f t="shared" si="8"/>
        <v>0</v>
      </c>
      <c r="X41" s="105"/>
      <c r="Y41" s="109">
        <f t="shared" si="9"/>
        <v>0</v>
      </c>
      <c r="Z41" s="110">
        <v>0</v>
      </c>
      <c r="AA41" s="111"/>
      <c r="AB41" s="114"/>
      <c r="AC41" s="111"/>
      <c r="AD41" s="112">
        <f t="shared" si="10"/>
        <v>0</v>
      </c>
    </row>
    <row r="42" spans="1:30" ht="20.100000000000001" customHeight="1">
      <c r="A42" s="100">
        <f t="shared" si="11"/>
        <v>28</v>
      </c>
      <c r="B42" s="101" t="str">
        <f>IF(RESUMEN!B36="","",RESUMEN!B36)</f>
        <v/>
      </c>
      <c r="C42" s="102" t="str">
        <f>IF(RESUMEN!C36="","",RESUMEN!C36)</f>
        <v/>
      </c>
      <c r="D42" s="101" t="str">
        <f>IF(RESUMEN!D36="","",RESUMEN!D36)</f>
        <v/>
      </c>
      <c r="E42" s="103"/>
      <c r="F42" s="247">
        <f t="shared" si="4"/>
        <v>0</v>
      </c>
      <c r="G42" s="103"/>
      <c r="H42" s="103"/>
      <c r="I42" s="104">
        <f>IF(H42=$R$2,'SS-SMI'!$H$22,IF(H42=$S$2,'SS-SMI'!$I$22,IF(H42=$T$2,'SS-SMI'!$J$22,0)))</f>
        <v>0</v>
      </c>
      <c r="J42" s="104">
        <f t="shared" si="5"/>
        <v>0</v>
      </c>
      <c r="K42" s="104">
        <f t="shared" si="0"/>
        <v>0</v>
      </c>
      <c r="L42" s="105"/>
      <c r="M42" s="105"/>
      <c r="N42" s="105"/>
      <c r="O42" s="104">
        <f t="shared" si="1"/>
        <v>0</v>
      </c>
      <c r="P42" s="104">
        <f t="shared" si="2"/>
        <v>0</v>
      </c>
      <c r="Q42" s="104">
        <f t="shared" si="6"/>
        <v>0</v>
      </c>
      <c r="R42" s="106">
        <f t="shared" si="7"/>
        <v>0</v>
      </c>
      <c r="S42" s="107">
        <v>0</v>
      </c>
      <c r="T42" s="107">
        <v>0</v>
      </c>
      <c r="U42" s="107"/>
      <c r="V42" s="108">
        <f t="shared" si="3"/>
        <v>0</v>
      </c>
      <c r="W42" s="108">
        <f t="shared" si="8"/>
        <v>0</v>
      </c>
      <c r="X42" s="105"/>
      <c r="Y42" s="109">
        <f t="shared" si="9"/>
        <v>0</v>
      </c>
      <c r="Z42" s="110">
        <v>0</v>
      </c>
      <c r="AA42" s="111"/>
      <c r="AB42" s="114"/>
      <c r="AC42" s="111"/>
      <c r="AD42" s="112">
        <f t="shared" si="10"/>
        <v>0</v>
      </c>
    </row>
    <row r="43" spans="1:30" ht="20.100000000000001" customHeight="1">
      <c r="A43" s="100">
        <f t="shared" si="11"/>
        <v>29</v>
      </c>
      <c r="B43" s="101" t="str">
        <f>IF(RESUMEN!B37="","",RESUMEN!B37)</f>
        <v/>
      </c>
      <c r="C43" s="102" t="str">
        <f>IF(RESUMEN!C37="","",RESUMEN!C37)</f>
        <v/>
      </c>
      <c r="D43" s="101" t="str">
        <f>IF(RESUMEN!D37="","",RESUMEN!D37)</f>
        <v/>
      </c>
      <c r="E43" s="103"/>
      <c r="F43" s="247">
        <f t="shared" si="4"/>
        <v>0</v>
      </c>
      <c r="G43" s="103"/>
      <c r="H43" s="103"/>
      <c r="I43" s="104">
        <f>IF(H43=$R$2,'SS-SMI'!$H$22,IF(H43=$S$2,'SS-SMI'!$I$22,IF(H43=$T$2,'SS-SMI'!$J$22,0)))</f>
        <v>0</v>
      </c>
      <c r="J43" s="104">
        <f t="shared" si="5"/>
        <v>0</v>
      </c>
      <c r="K43" s="104">
        <f t="shared" si="0"/>
        <v>0</v>
      </c>
      <c r="L43" s="105"/>
      <c r="M43" s="105"/>
      <c r="N43" s="105"/>
      <c r="O43" s="104">
        <f t="shared" si="1"/>
        <v>0</v>
      </c>
      <c r="P43" s="104">
        <f t="shared" si="2"/>
        <v>0</v>
      </c>
      <c r="Q43" s="104">
        <f t="shared" si="6"/>
        <v>0</v>
      </c>
      <c r="R43" s="106">
        <f t="shared" si="7"/>
        <v>0</v>
      </c>
      <c r="S43" s="107">
        <v>0</v>
      </c>
      <c r="T43" s="107">
        <v>0</v>
      </c>
      <c r="U43" s="107"/>
      <c r="V43" s="108">
        <f t="shared" si="3"/>
        <v>0</v>
      </c>
      <c r="W43" s="108">
        <f t="shared" si="8"/>
        <v>0</v>
      </c>
      <c r="X43" s="105"/>
      <c r="Y43" s="109">
        <f t="shared" si="9"/>
        <v>0</v>
      </c>
      <c r="Z43" s="110">
        <v>0</v>
      </c>
      <c r="AA43" s="111"/>
      <c r="AB43" s="114"/>
      <c r="AC43" s="111"/>
      <c r="AD43" s="112">
        <f t="shared" si="10"/>
        <v>0</v>
      </c>
    </row>
    <row r="44" spans="1:30" ht="20.100000000000001" customHeight="1">
      <c r="A44" s="100">
        <f t="shared" si="11"/>
        <v>30</v>
      </c>
      <c r="B44" s="101" t="str">
        <f>IF(RESUMEN!B38="","",RESUMEN!B38)</f>
        <v/>
      </c>
      <c r="C44" s="102" t="str">
        <f>IF(RESUMEN!C38="","",RESUMEN!C38)</f>
        <v/>
      </c>
      <c r="D44" s="101" t="str">
        <f>IF(RESUMEN!D38="","",RESUMEN!D38)</f>
        <v/>
      </c>
      <c r="E44" s="103"/>
      <c r="F44" s="247">
        <f t="shared" si="4"/>
        <v>0</v>
      </c>
      <c r="G44" s="103"/>
      <c r="H44" s="103"/>
      <c r="I44" s="104">
        <f>IF(H44=$R$2,'SS-SMI'!$H$22,IF(H44=$S$2,'SS-SMI'!$I$22,IF(H44=$T$2,'SS-SMI'!$J$22,0)))</f>
        <v>0</v>
      </c>
      <c r="J44" s="104">
        <f t="shared" si="5"/>
        <v>0</v>
      </c>
      <c r="K44" s="104">
        <f t="shared" si="0"/>
        <v>0</v>
      </c>
      <c r="L44" s="105"/>
      <c r="M44" s="105"/>
      <c r="N44" s="105"/>
      <c r="O44" s="104">
        <f t="shared" si="1"/>
        <v>0</v>
      </c>
      <c r="P44" s="104">
        <f t="shared" si="2"/>
        <v>0</v>
      </c>
      <c r="Q44" s="104">
        <f t="shared" si="6"/>
        <v>0</v>
      </c>
      <c r="R44" s="106">
        <f t="shared" si="7"/>
        <v>0</v>
      </c>
      <c r="S44" s="107">
        <v>0</v>
      </c>
      <c r="T44" s="107">
        <v>0</v>
      </c>
      <c r="U44" s="107"/>
      <c r="V44" s="108">
        <f t="shared" si="3"/>
        <v>0</v>
      </c>
      <c r="W44" s="108">
        <f t="shared" si="8"/>
        <v>0</v>
      </c>
      <c r="X44" s="105"/>
      <c r="Y44" s="109">
        <f t="shared" si="9"/>
        <v>0</v>
      </c>
      <c r="Z44" s="110">
        <v>0</v>
      </c>
      <c r="AA44" s="111"/>
      <c r="AB44" s="114"/>
      <c r="AC44" s="111"/>
      <c r="AD44" s="112">
        <f t="shared" si="10"/>
        <v>0</v>
      </c>
    </row>
    <row r="45" spans="1:30" ht="20.100000000000001" customHeight="1">
      <c r="A45" s="100">
        <f t="shared" si="11"/>
        <v>31</v>
      </c>
      <c r="B45" s="101" t="str">
        <f>IF(RESUMEN!B39="","",RESUMEN!B39)</f>
        <v/>
      </c>
      <c r="C45" s="102" t="str">
        <f>IF(RESUMEN!C39="","",RESUMEN!C39)</f>
        <v/>
      </c>
      <c r="D45" s="101" t="str">
        <f>IF(RESUMEN!D39="","",RESUMEN!D39)</f>
        <v/>
      </c>
      <c r="E45" s="103"/>
      <c r="F45" s="247">
        <f t="shared" si="4"/>
        <v>0</v>
      </c>
      <c r="G45" s="103"/>
      <c r="H45" s="103"/>
      <c r="I45" s="104">
        <f>IF(H45=$R$2,'SS-SMI'!$H$22,IF(H45=$S$2,'SS-SMI'!$I$22,IF(H45=$T$2,'SS-SMI'!$J$22,0)))</f>
        <v>0</v>
      </c>
      <c r="J45" s="104">
        <f t="shared" si="5"/>
        <v>0</v>
      </c>
      <c r="K45" s="104">
        <f t="shared" si="0"/>
        <v>0</v>
      </c>
      <c r="L45" s="105"/>
      <c r="M45" s="105"/>
      <c r="N45" s="105"/>
      <c r="O45" s="104">
        <f t="shared" si="1"/>
        <v>0</v>
      </c>
      <c r="P45" s="104">
        <f t="shared" si="2"/>
        <v>0</v>
      </c>
      <c r="Q45" s="104">
        <f t="shared" si="6"/>
        <v>0</v>
      </c>
      <c r="R45" s="106">
        <f t="shared" si="7"/>
        <v>0</v>
      </c>
      <c r="S45" s="107">
        <v>0</v>
      </c>
      <c r="T45" s="107">
        <v>0</v>
      </c>
      <c r="U45" s="107"/>
      <c r="V45" s="108">
        <f t="shared" si="3"/>
        <v>0</v>
      </c>
      <c r="W45" s="108">
        <f t="shared" si="8"/>
        <v>0</v>
      </c>
      <c r="X45" s="105"/>
      <c r="Y45" s="109">
        <f t="shared" si="9"/>
        <v>0</v>
      </c>
      <c r="Z45" s="110">
        <v>0</v>
      </c>
      <c r="AA45" s="111"/>
      <c r="AB45" s="114"/>
      <c r="AC45" s="111"/>
      <c r="AD45" s="112">
        <f t="shared" si="10"/>
        <v>0</v>
      </c>
    </row>
    <row r="46" spans="1:30" ht="20.100000000000001" customHeight="1">
      <c r="A46" s="100">
        <f t="shared" si="11"/>
        <v>32</v>
      </c>
      <c r="B46" s="101" t="str">
        <f>IF(RESUMEN!B40="","",RESUMEN!B40)</f>
        <v/>
      </c>
      <c r="C46" s="102" t="str">
        <f>IF(RESUMEN!C40="","",RESUMEN!C40)</f>
        <v/>
      </c>
      <c r="D46" s="101" t="str">
        <f>IF(RESUMEN!D40="","",RESUMEN!D40)</f>
        <v/>
      </c>
      <c r="E46" s="103"/>
      <c r="F46" s="247">
        <f t="shared" si="4"/>
        <v>0</v>
      </c>
      <c r="G46" s="103"/>
      <c r="H46" s="103"/>
      <c r="I46" s="104">
        <f>IF(H46=$R$2,'SS-SMI'!$H$22,IF(H46=$S$2,'SS-SMI'!$I$22,IF(H46=$T$2,'SS-SMI'!$J$22,0)))</f>
        <v>0</v>
      </c>
      <c r="J46" s="104">
        <f t="shared" si="5"/>
        <v>0</v>
      </c>
      <c r="K46" s="104">
        <f t="shared" si="0"/>
        <v>0</v>
      </c>
      <c r="L46" s="105"/>
      <c r="M46" s="105"/>
      <c r="N46" s="105"/>
      <c r="O46" s="104">
        <f t="shared" si="1"/>
        <v>0</v>
      </c>
      <c r="P46" s="104">
        <f t="shared" si="2"/>
        <v>0</v>
      </c>
      <c r="Q46" s="104">
        <f t="shared" si="6"/>
        <v>0</v>
      </c>
      <c r="R46" s="106">
        <f t="shared" si="7"/>
        <v>0</v>
      </c>
      <c r="S46" s="107">
        <v>0</v>
      </c>
      <c r="T46" s="107">
        <v>0</v>
      </c>
      <c r="U46" s="107"/>
      <c r="V46" s="108">
        <f t="shared" si="3"/>
        <v>0</v>
      </c>
      <c r="W46" s="108">
        <f t="shared" si="8"/>
        <v>0</v>
      </c>
      <c r="X46" s="105"/>
      <c r="Y46" s="109">
        <f t="shared" si="9"/>
        <v>0</v>
      </c>
      <c r="Z46" s="110">
        <v>0</v>
      </c>
      <c r="AA46" s="111"/>
      <c r="AB46" s="114"/>
      <c r="AC46" s="111"/>
      <c r="AD46" s="112">
        <f t="shared" si="10"/>
        <v>0</v>
      </c>
    </row>
    <row r="47" spans="1:30" ht="20.100000000000001" customHeight="1">
      <c r="A47" s="100">
        <f t="shared" si="11"/>
        <v>33</v>
      </c>
      <c r="B47" s="101" t="str">
        <f>IF(RESUMEN!B41="","",RESUMEN!B41)</f>
        <v/>
      </c>
      <c r="C47" s="102" t="str">
        <f>IF(RESUMEN!C41="","",RESUMEN!C41)</f>
        <v/>
      </c>
      <c r="D47" s="101" t="str">
        <f>IF(RESUMEN!D41="","",RESUMEN!D41)</f>
        <v/>
      </c>
      <c r="E47" s="103"/>
      <c r="F47" s="247">
        <f t="shared" si="4"/>
        <v>0</v>
      </c>
      <c r="G47" s="103"/>
      <c r="H47" s="103"/>
      <c r="I47" s="104">
        <f>IF(H47=$R$2,'SS-SMI'!$H$22,IF(H47=$S$2,'SS-SMI'!$I$22,IF(H47=$T$2,'SS-SMI'!$J$22,0)))</f>
        <v>0</v>
      </c>
      <c r="J47" s="104">
        <f t="shared" si="5"/>
        <v>0</v>
      </c>
      <c r="K47" s="104">
        <f t="shared" si="0"/>
        <v>0</v>
      </c>
      <c r="L47" s="105"/>
      <c r="M47" s="105"/>
      <c r="N47" s="105"/>
      <c r="O47" s="104">
        <f t="shared" ref="O47:O63" si="12">SUM(L47)</f>
        <v>0</v>
      </c>
      <c r="P47" s="104">
        <f t="shared" ref="P47:P63" si="13">SUM(O47-N47)</f>
        <v>0</v>
      </c>
      <c r="Q47" s="104">
        <f t="shared" si="6"/>
        <v>0</v>
      </c>
      <c r="R47" s="106">
        <f t="shared" si="7"/>
        <v>0</v>
      </c>
      <c r="S47" s="107">
        <v>0</v>
      </c>
      <c r="T47" s="107">
        <v>0</v>
      </c>
      <c r="U47" s="107"/>
      <c r="V47" s="108">
        <f t="shared" si="3"/>
        <v>0</v>
      </c>
      <c r="W47" s="108">
        <f t="shared" si="8"/>
        <v>0</v>
      </c>
      <c r="X47" s="105"/>
      <c r="Y47" s="109">
        <f t="shared" si="9"/>
        <v>0</v>
      </c>
      <c r="Z47" s="110">
        <v>0</v>
      </c>
      <c r="AA47" s="111"/>
      <c r="AB47" s="114"/>
      <c r="AC47" s="111"/>
      <c r="AD47" s="112">
        <f t="shared" si="10"/>
        <v>0</v>
      </c>
    </row>
    <row r="48" spans="1:30" ht="20.100000000000001" customHeight="1">
      <c r="A48" s="100">
        <f t="shared" si="11"/>
        <v>34</v>
      </c>
      <c r="B48" s="101" t="str">
        <f>IF(RESUMEN!B42="","",RESUMEN!B42)</f>
        <v/>
      </c>
      <c r="C48" s="102" t="str">
        <f>IF(RESUMEN!C42="","",RESUMEN!C42)</f>
        <v/>
      </c>
      <c r="D48" s="101" t="str">
        <f>IF(RESUMEN!D42="","",RESUMEN!D42)</f>
        <v/>
      </c>
      <c r="E48" s="103"/>
      <c r="F48" s="247">
        <f t="shared" si="4"/>
        <v>0</v>
      </c>
      <c r="G48" s="103"/>
      <c r="H48" s="103"/>
      <c r="I48" s="104">
        <f>IF(H48=$R$2,'SS-SMI'!$H$22,IF(H48=$S$2,'SS-SMI'!$I$22,IF(H48=$T$2,'SS-SMI'!$J$22,0)))</f>
        <v>0</v>
      </c>
      <c r="J48" s="104">
        <f t="shared" si="5"/>
        <v>0</v>
      </c>
      <c r="K48" s="104">
        <f t="shared" si="0"/>
        <v>0</v>
      </c>
      <c r="L48" s="105"/>
      <c r="M48" s="105"/>
      <c r="N48" s="105"/>
      <c r="O48" s="104">
        <f t="shared" si="12"/>
        <v>0</v>
      </c>
      <c r="P48" s="104">
        <f t="shared" si="13"/>
        <v>0</v>
      </c>
      <c r="Q48" s="104">
        <f t="shared" si="6"/>
        <v>0</v>
      </c>
      <c r="R48" s="106">
        <f t="shared" si="7"/>
        <v>0</v>
      </c>
      <c r="S48" s="107">
        <v>0</v>
      </c>
      <c r="T48" s="107">
        <v>0</v>
      </c>
      <c r="U48" s="107"/>
      <c r="V48" s="108">
        <f t="shared" si="3"/>
        <v>0</v>
      </c>
      <c r="W48" s="108">
        <f t="shared" si="8"/>
        <v>0</v>
      </c>
      <c r="X48" s="105"/>
      <c r="Y48" s="109">
        <f t="shared" si="9"/>
        <v>0</v>
      </c>
      <c r="Z48" s="110">
        <v>0</v>
      </c>
      <c r="AA48" s="111"/>
      <c r="AB48" s="114"/>
      <c r="AC48" s="111"/>
      <c r="AD48" s="112">
        <f t="shared" si="10"/>
        <v>0</v>
      </c>
    </row>
    <row r="49" spans="1:30" ht="20.100000000000001" customHeight="1">
      <c r="A49" s="100">
        <f t="shared" si="11"/>
        <v>35</v>
      </c>
      <c r="B49" s="101" t="str">
        <f>IF(RESUMEN!B43="","",RESUMEN!B43)</f>
        <v/>
      </c>
      <c r="C49" s="102" t="str">
        <f>IF(RESUMEN!C43="","",RESUMEN!C43)</f>
        <v/>
      </c>
      <c r="D49" s="101" t="str">
        <f>IF(RESUMEN!D43="","",RESUMEN!D43)</f>
        <v/>
      </c>
      <c r="E49" s="103"/>
      <c r="F49" s="247">
        <f t="shared" si="4"/>
        <v>0</v>
      </c>
      <c r="G49" s="103"/>
      <c r="H49" s="103"/>
      <c r="I49" s="104">
        <f>IF(H49=$R$2,'SS-SMI'!$H$22,IF(H49=$S$2,'SS-SMI'!$I$22,IF(H49=$T$2,'SS-SMI'!$J$22,0)))</f>
        <v>0</v>
      </c>
      <c r="J49" s="104">
        <f t="shared" si="5"/>
        <v>0</v>
      </c>
      <c r="K49" s="104">
        <f t="shared" si="0"/>
        <v>0</v>
      </c>
      <c r="L49" s="105"/>
      <c r="M49" s="105"/>
      <c r="N49" s="105"/>
      <c r="O49" s="104">
        <f t="shared" si="12"/>
        <v>0</v>
      </c>
      <c r="P49" s="104">
        <f t="shared" si="13"/>
        <v>0</v>
      </c>
      <c r="Q49" s="104">
        <f t="shared" si="6"/>
        <v>0</v>
      </c>
      <c r="R49" s="106">
        <f t="shared" si="7"/>
        <v>0</v>
      </c>
      <c r="S49" s="107">
        <v>0</v>
      </c>
      <c r="T49" s="107">
        <v>0</v>
      </c>
      <c r="U49" s="107"/>
      <c r="V49" s="108">
        <f t="shared" si="3"/>
        <v>0</v>
      </c>
      <c r="W49" s="108">
        <f t="shared" si="8"/>
        <v>0</v>
      </c>
      <c r="X49" s="105"/>
      <c r="Y49" s="109">
        <f t="shared" si="9"/>
        <v>0</v>
      </c>
      <c r="Z49" s="110">
        <v>0</v>
      </c>
      <c r="AA49" s="111"/>
      <c r="AB49" s="114"/>
      <c r="AC49" s="111"/>
      <c r="AD49" s="112">
        <f t="shared" si="10"/>
        <v>0</v>
      </c>
    </row>
    <row r="50" spans="1:30" ht="20.100000000000001" customHeight="1">
      <c r="A50" s="100">
        <f t="shared" si="11"/>
        <v>36</v>
      </c>
      <c r="B50" s="101" t="str">
        <f>IF(RESUMEN!B44="","",RESUMEN!B44)</f>
        <v/>
      </c>
      <c r="C50" s="102" t="str">
        <f>IF(RESUMEN!C44="","",RESUMEN!C44)</f>
        <v/>
      </c>
      <c r="D50" s="101" t="str">
        <f>IF(RESUMEN!D44="","",RESUMEN!D44)</f>
        <v/>
      </c>
      <c r="E50" s="103"/>
      <c r="F50" s="247">
        <f t="shared" si="4"/>
        <v>0</v>
      </c>
      <c r="G50" s="103"/>
      <c r="H50" s="103"/>
      <c r="I50" s="104">
        <f>IF(H50=$R$2,'SS-SMI'!$H$22,IF(H50=$S$2,'SS-SMI'!$I$22,IF(H50=$T$2,'SS-SMI'!$J$22,0)))</f>
        <v>0</v>
      </c>
      <c r="J50" s="104">
        <f t="shared" si="5"/>
        <v>0</v>
      </c>
      <c r="K50" s="104">
        <f t="shared" si="0"/>
        <v>0</v>
      </c>
      <c r="L50" s="105"/>
      <c r="M50" s="105"/>
      <c r="N50" s="105"/>
      <c r="O50" s="104">
        <f t="shared" si="12"/>
        <v>0</v>
      </c>
      <c r="P50" s="104">
        <f t="shared" si="13"/>
        <v>0</v>
      </c>
      <c r="Q50" s="104">
        <f t="shared" si="6"/>
        <v>0</v>
      </c>
      <c r="R50" s="106">
        <f t="shared" si="7"/>
        <v>0</v>
      </c>
      <c r="S50" s="107">
        <v>0</v>
      </c>
      <c r="T50" s="107">
        <v>0</v>
      </c>
      <c r="U50" s="107"/>
      <c r="V50" s="108">
        <f t="shared" si="3"/>
        <v>0</v>
      </c>
      <c r="W50" s="108">
        <f t="shared" si="8"/>
        <v>0</v>
      </c>
      <c r="X50" s="105"/>
      <c r="Y50" s="109">
        <f t="shared" si="9"/>
        <v>0</v>
      </c>
      <c r="Z50" s="110">
        <v>0</v>
      </c>
      <c r="AA50" s="111"/>
      <c r="AB50" s="114"/>
      <c r="AC50" s="111"/>
      <c r="AD50" s="112">
        <f t="shared" si="10"/>
        <v>0</v>
      </c>
    </row>
    <row r="51" spans="1:30" ht="20.100000000000001" customHeight="1">
      <c r="A51" s="100">
        <f t="shared" si="11"/>
        <v>37</v>
      </c>
      <c r="B51" s="101" t="str">
        <f>IF(RESUMEN!B45="","",RESUMEN!B45)</f>
        <v/>
      </c>
      <c r="C51" s="102" t="str">
        <f>IF(RESUMEN!C45="","",RESUMEN!C45)</f>
        <v/>
      </c>
      <c r="D51" s="101" t="str">
        <f>IF(RESUMEN!D45="","",RESUMEN!D45)</f>
        <v/>
      </c>
      <c r="E51" s="103"/>
      <c r="F51" s="247">
        <f t="shared" si="4"/>
        <v>0</v>
      </c>
      <c r="G51" s="103"/>
      <c r="H51" s="103"/>
      <c r="I51" s="104">
        <f>IF(H51=$R$2,'SS-SMI'!$H$22,IF(H51=$S$2,'SS-SMI'!$I$22,IF(H51=$T$2,'SS-SMI'!$J$22,0)))</f>
        <v>0</v>
      </c>
      <c r="J51" s="104">
        <f t="shared" si="5"/>
        <v>0</v>
      </c>
      <c r="K51" s="104">
        <f t="shared" si="0"/>
        <v>0</v>
      </c>
      <c r="L51" s="105"/>
      <c r="M51" s="105"/>
      <c r="N51" s="105"/>
      <c r="O51" s="104">
        <f t="shared" si="12"/>
        <v>0</v>
      </c>
      <c r="P51" s="104">
        <f t="shared" si="13"/>
        <v>0</v>
      </c>
      <c r="Q51" s="104">
        <f t="shared" si="6"/>
        <v>0</v>
      </c>
      <c r="R51" s="106">
        <f t="shared" si="7"/>
        <v>0</v>
      </c>
      <c r="S51" s="107">
        <v>0</v>
      </c>
      <c r="T51" s="107">
        <v>0</v>
      </c>
      <c r="U51" s="107"/>
      <c r="V51" s="108">
        <f t="shared" si="3"/>
        <v>0</v>
      </c>
      <c r="W51" s="108">
        <f t="shared" si="8"/>
        <v>0</v>
      </c>
      <c r="X51" s="105"/>
      <c r="Y51" s="109">
        <f t="shared" si="9"/>
        <v>0</v>
      </c>
      <c r="Z51" s="110">
        <v>0</v>
      </c>
      <c r="AA51" s="111"/>
      <c r="AB51" s="114"/>
      <c r="AC51" s="111"/>
      <c r="AD51" s="112">
        <f t="shared" si="10"/>
        <v>0</v>
      </c>
    </row>
    <row r="52" spans="1:30" ht="20.100000000000001" customHeight="1">
      <c r="A52" s="100">
        <f t="shared" si="11"/>
        <v>38</v>
      </c>
      <c r="B52" s="101" t="str">
        <f>IF(RESUMEN!B46="","",RESUMEN!B46)</f>
        <v/>
      </c>
      <c r="C52" s="102" t="str">
        <f>IF(RESUMEN!C46="","",RESUMEN!C46)</f>
        <v/>
      </c>
      <c r="D52" s="101" t="str">
        <f>IF(RESUMEN!D46="","",RESUMEN!D46)</f>
        <v/>
      </c>
      <c r="E52" s="103"/>
      <c r="F52" s="247">
        <f t="shared" si="4"/>
        <v>0</v>
      </c>
      <c r="G52" s="103"/>
      <c r="H52" s="103"/>
      <c r="I52" s="104">
        <f>IF(H52=$R$2,'SS-SMI'!$H$22,IF(H52=$S$2,'SS-SMI'!$I$22,IF(H52=$T$2,'SS-SMI'!$J$22,0)))</f>
        <v>0</v>
      </c>
      <c r="J52" s="104">
        <f t="shared" si="5"/>
        <v>0</v>
      </c>
      <c r="K52" s="104">
        <f t="shared" si="0"/>
        <v>0</v>
      </c>
      <c r="L52" s="105"/>
      <c r="M52" s="105"/>
      <c r="N52" s="105"/>
      <c r="O52" s="104">
        <f t="shared" si="12"/>
        <v>0</v>
      </c>
      <c r="P52" s="104">
        <f t="shared" si="13"/>
        <v>0</v>
      </c>
      <c r="Q52" s="104">
        <f t="shared" si="6"/>
        <v>0</v>
      </c>
      <c r="R52" s="106">
        <f t="shared" si="7"/>
        <v>0</v>
      </c>
      <c r="S52" s="107">
        <v>0</v>
      </c>
      <c r="T52" s="107">
        <v>0</v>
      </c>
      <c r="U52" s="107"/>
      <c r="V52" s="108">
        <f t="shared" si="3"/>
        <v>0</v>
      </c>
      <c r="W52" s="108">
        <f t="shared" si="8"/>
        <v>0</v>
      </c>
      <c r="X52" s="105"/>
      <c r="Y52" s="109">
        <f t="shared" si="9"/>
        <v>0</v>
      </c>
      <c r="Z52" s="110">
        <v>0</v>
      </c>
      <c r="AA52" s="111"/>
      <c r="AB52" s="114"/>
      <c r="AC52" s="111"/>
      <c r="AD52" s="112">
        <f t="shared" si="10"/>
        <v>0</v>
      </c>
    </row>
    <row r="53" spans="1:30" ht="20.100000000000001" customHeight="1">
      <c r="A53" s="100">
        <f t="shared" si="11"/>
        <v>39</v>
      </c>
      <c r="B53" s="101" t="str">
        <f>IF(RESUMEN!B47="","",RESUMEN!B47)</f>
        <v/>
      </c>
      <c r="C53" s="102" t="str">
        <f>IF(RESUMEN!C47="","",RESUMEN!C47)</f>
        <v/>
      </c>
      <c r="D53" s="101" t="str">
        <f>IF(RESUMEN!D47="","",RESUMEN!D47)</f>
        <v/>
      </c>
      <c r="E53" s="103"/>
      <c r="F53" s="247">
        <f t="shared" si="4"/>
        <v>0</v>
      </c>
      <c r="G53" s="103"/>
      <c r="H53" s="103"/>
      <c r="I53" s="104">
        <f>IF(H53=$R$2,'SS-SMI'!$H$22,IF(H53=$S$2,'SS-SMI'!$I$22,IF(H53=$T$2,'SS-SMI'!$J$22,0)))</f>
        <v>0</v>
      </c>
      <c r="J53" s="104">
        <f t="shared" si="5"/>
        <v>0</v>
      </c>
      <c r="K53" s="104">
        <f t="shared" si="0"/>
        <v>0</v>
      </c>
      <c r="L53" s="105"/>
      <c r="M53" s="105"/>
      <c r="N53" s="105"/>
      <c r="O53" s="104">
        <f t="shared" si="12"/>
        <v>0</v>
      </c>
      <c r="P53" s="104">
        <f t="shared" si="13"/>
        <v>0</v>
      </c>
      <c r="Q53" s="104">
        <f t="shared" si="6"/>
        <v>0</v>
      </c>
      <c r="R53" s="106">
        <f t="shared" si="7"/>
        <v>0</v>
      </c>
      <c r="S53" s="107">
        <v>0</v>
      </c>
      <c r="T53" s="107">
        <v>0</v>
      </c>
      <c r="U53" s="107"/>
      <c r="V53" s="108">
        <f t="shared" si="3"/>
        <v>0</v>
      </c>
      <c r="W53" s="108">
        <f t="shared" si="8"/>
        <v>0</v>
      </c>
      <c r="X53" s="105"/>
      <c r="Y53" s="109">
        <f t="shared" si="9"/>
        <v>0</v>
      </c>
      <c r="Z53" s="110">
        <v>0</v>
      </c>
      <c r="AA53" s="111"/>
      <c r="AB53" s="114"/>
      <c r="AC53" s="111"/>
      <c r="AD53" s="112">
        <f t="shared" si="10"/>
        <v>0</v>
      </c>
    </row>
    <row r="54" spans="1:30" ht="20.100000000000001" customHeight="1">
      <c r="A54" s="100">
        <f t="shared" si="11"/>
        <v>40</v>
      </c>
      <c r="B54" s="101" t="str">
        <f>IF(RESUMEN!B48="","",RESUMEN!B48)</f>
        <v/>
      </c>
      <c r="C54" s="102" t="str">
        <f>IF(RESUMEN!C48="","",RESUMEN!C48)</f>
        <v/>
      </c>
      <c r="D54" s="101" t="str">
        <f>IF(RESUMEN!D48="","",RESUMEN!D48)</f>
        <v/>
      </c>
      <c r="E54" s="103"/>
      <c r="F54" s="247">
        <f t="shared" si="4"/>
        <v>0</v>
      </c>
      <c r="G54" s="103"/>
      <c r="H54" s="103"/>
      <c r="I54" s="104">
        <f>IF(H54=$R$2,'SS-SMI'!$H$22,IF(H54=$S$2,'SS-SMI'!$I$22,IF(H54=$T$2,'SS-SMI'!$J$22,0)))</f>
        <v>0</v>
      </c>
      <c r="J54" s="104">
        <f t="shared" si="5"/>
        <v>0</v>
      </c>
      <c r="K54" s="104">
        <f t="shared" si="0"/>
        <v>0</v>
      </c>
      <c r="L54" s="105"/>
      <c r="M54" s="105"/>
      <c r="N54" s="105"/>
      <c r="O54" s="104">
        <f t="shared" si="12"/>
        <v>0</v>
      </c>
      <c r="P54" s="104">
        <f t="shared" si="13"/>
        <v>0</v>
      </c>
      <c r="Q54" s="104">
        <f t="shared" si="6"/>
        <v>0</v>
      </c>
      <c r="R54" s="106">
        <f t="shared" si="7"/>
        <v>0</v>
      </c>
      <c r="S54" s="107">
        <v>0</v>
      </c>
      <c r="T54" s="107">
        <v>0</v>
      </c>
      <c r="U54" s="107"/>
      <c r="V54" s="108">
        <f t="shared" si="3"/>
        <v>0</v>
      </c>
      <c r="W54" s="108">
        <f t="shared" si="8"/>
        <v>0</v>
      </c>
      <c r="X54" s="105"/>
      <c r="Y54" s="109">
        <f t="shared" si="9"/>
        <v>0</v>
      </c>
      <c r="Z54" s="110">
        <v>0</v>
      </c>
      <c r="AA54" s="111"/>
      <c r="AB54" s="114"/>
      <c r="AC54" s="111"/>
      <c r="AD54" s="112">
        <f t="shared" si="10"/>
        <v>0</v>
      </c>
    </row>
    <row r="55" spans="1:30" ht="20.100000000000001" customHeight="1">
      <c r="A55" s="100">
        <f t="shared" si="11"/>
        <v>41</v>
      </c>
      <c r="B55" s="101" t="str">
        <f>IF(RESUMEN!B49="","",RESUMEN!B49)</f>
        <v/>
      </c>
      <c r="C55" s="102" t="str">
        <f>IF(RESUMEN!C49="","",RESUMEN!C49)</f>
        <v/>
      </c>
      <c r="D55" s="101" t="str">
        <f>IF(RESUMEN!D49="","",RESUMEN!D49)</f>
        <v/>
      </c>
      <c r="E55" s="103"/>
      <c r="F55" s="247">
        <f t="shared" si="4"/>
        <v>0</v>
      </c>
      <c r="G55" s="103"/>
      <c r="H55" s="103"/>
      <c r="I55" s="104">
        <f>IF(H55=$R$2,'SS-SMI'!$H$22,IF(H55=$S$2,'SS-SMI'!$I$22,IF(H55=$T$2,'SS-SMI'!$J$22,0)))</f>
        <v>0</v>
      </c>
      <c r="J55" s="104">
        <f t="shared" si="5"/>
        <v>0</v>
      </c>
      <c r="K55" s="104">
        <f t="shared" si="0"/>
        <v>0</v>
      </c>
      <c r="L55" s="105"/>
      <c r="M55" s="105"/>
      <c r="N55" s="105"/>
      <c r="O55" s="104">
        <f t="shared" si="12"/>
        <v>0</v>
      </c>
      <c r="P55" s="104">
        <f t="shared" si="13"/>
        <v>0</v>
      </c>
      <c r="Q55" s="104">
        <f t="shared" si="6"/>
        <v>0</v>
      </c>
      <c r="R55" s="106">
        <f t="shared" si="7"/>
        <v>0</v>
      </c>
      <c r="S55" s="107">
        <v>0</v>
      </c>
      <c r="T55" s="107">
        <v>0</v>
      </c>
      <c r="U55" s="107"/>
      <c r="V55" s="108">
        <f t="shared" si="3"/>
        <v>0</v>
      </c>
      <c r="W55" s="108">
        <f t="shared" si="8"/>
        <v>0</v>
      </c>
      <c r="X55" s="105"/>
      <c r="Y55" s="109">
        <f t="shared" si="9"/>
        <v>0</v>
      </c>
      <c r="Z55" s="110">
        <v>0</v>
      </c>
      <c r="AA55" s="111"/>
      <c r="AB55" s="114"/>
      <c r="AC55" s="111"/>
      <c r="AD55" s="112">
        <f t="shared" si="10"/>
        <v>0</v>
      </c>
    </row>
    <row r="56" spans="1:30" ht="20.100000000000001" customHeight="1">
      <c r="A56" s="100">
        <f t="shared" si="11"/>
        <v>42</v>
      </c>
      <c r="B56" s="101" t="str">
        <f>IF(RESUMEN!B50="","",RESUMEN!B50)</f>
        <v/>
      </c>
      <c r="C56" s="102" t="str">
        <f>IF(RESUMEN!C50="","",RESUMEN!C50)</f>
        <v/>
      </c>
      <c r="D56" s="101" t="str">
        <f>IF(RESUMEN!D50="","",RESUMEN!D50)</f>
        <v/>
      </c>
      <c r="E56" s="103"/>
      <c r="F56" s="247">
        <f t="shared" si="4"/>
        <v>0</v>
      </c>
      <c r="G56" s="103"/>
      <c r="H56" s="103"/>
      <c r="I56" s="104">
        <f>IF(H56=$R$2,'SS-SMI'!$H$22,IF(H56=$S$2,'SS-SMI'!$I$22,IF(H56=$T$2,'SS-SMI'!$J$22,0)))</f>
        <v>0</v>
      </c>
      <c r="J56" s="104">
        <f t="shared" si="5"/>
        <v>0</v>
      </c>
      <c r="K56" s="104">
        <f t="shared" si="0"/>
        <v>0</v>
      </c>
      <c r="L56" s="105"/>
      <c r="M56" s="105"/>
      <c r="N56" s="105"/>
      <c r="O56" s="104">
        <f t="shared" si="12"/>
        <v>0</v>
      </c>
      <c r="P56" s="104">
        <f t="shared" si="13"/>
        <v>0</v>
      </c>
      <c r="Q56" s="104">
        <f t="shared" si="6"/>
        <v>0</v>
      </c>
      <c r="R56" s="106">
        <f t="shared" si="7"/>
        <v>0</v>
      </c>
      <c r="S56" s="107">
        <v>0</v>
      </c>
      <c r="T56" s="107">
        <v>0</v>
      </c>
      <c r="U56" s="107"/>
      <c r="V56" s="108">
        <f t="shared" si="3"/>
        <v>0</v>
      </c>
      <c r="W56" s="108">
        <f t="shared" si="8"/>
        <v>0</v>
      </c>
      <c r="X56" s="105"/>
      <c r="Y56" s="109">
        <f t="shared" si="9"/>
        <v>0</v>
      </c>
      <c r="Z56" s="110">
        <v>0</v>
      </c>
      <c r="AA56" s="111"/>
      <c r="AB56" s="114"/>
      <c r="AC56" s="111"/>
      <c r="AD56" s="112">
        <f t="shared" si="10"/>
        <v>0</v>
      </c>
    </row>
    <row r="57" spans="1:30" ht="20.100000000000001" customHeight="1">
      <c r="A57" s="100">
        <f t="shared" si="11"/>
        <v>43</v>
      </c>
      <c r="B57" s="101" t="str">
        <f>IF(RESUMEN!B51="","",RESUMEN!B51)</f>
        <v/>
      </c>
      <c r="C57" s="102" t="str">
        <f>IF(RESUMEN!C51="","",RESUMEN!C51)</f>
        <v/>
      </c>
      <c r="D57" s="101" t="str">
        <f>IF(RESUMEN!D51="","",RESUMEN!D51)</f>
        <v/>
      </c>
      <c r="E57" s="103"/>
      <c r="F57" s="247">
        <f t="shared" si="4"/>
        <v>0</v>
      </c>
      <c r="G57" s="103"/>
      <c r="H57" s="103"/>
      <c r="I57" s="104">
        <f>IF(H57=$R$2,'SS-SMI'!$H$22,IF(H57=$S$2,'SS-SMI'!$I$22,IF(H57=$T$2,'SS-SMI'!$J$22,0)))</f>
        <v>0</v>
      </c>
      <c r="J57" s="104">
        <f t="shared" si="5"/>
        <v>0</v>
      </c>
      <c r="K57" s="104">
        <f t="shared" si="0"/>
        <v>0</v>
      </c>
      <c r="L57" s="105"/>
      <c r="M57" s="105"/>
      <c r="N57" s="105"/>
      <c r="O57" s="104">
        <f t="shared" si="12"/>
        <v>0</v>
      </c>
      <c r="P57" s="104">
        <f t="shared" si="13"/>
        <v>0</v>
      </c>
      <c r="Q57" s="104">
        <f t="shared" si="6"/>
        <v>0</v>
      </c>
      <c r="R57" s="106">
        <f t="shared" si="7"/>
        <v>0</v>
      </c>
      <c r="S57" s="107">
        <v>0</v>
      </c>
      <c r="T57" s="107">
        <v>0</v>
      </c>
      <c r="U57" s="107"/>
      <c r="V57" s="108">
        <f t="shared" si="3"/>
        <v>0</v>
      </c>
      <c r="W57" s="108">
        <f t="shared" si="8"/>
        <v>0</v>
      </c>
      <c r="X57" s="105"/>
      <c r="Y57" s="109">
        <f t="shared" si="9"/>
        <v>0</v>
      </c>
      <c r="Z57" s="110">
        <v>0</v>
      </c>
      <c r="AA57" s="111"/>
      <c r="AB57" s="114"/>
      <c r="AC57" s="111"/>
      <c r="AD57" s="112">
        <f t="shared" si="10"/>
        <v>0</v>
      </c>
    </row>
    <row r="58" spans="1:30" ht="20.100000000000001" customHeight="1">
      <c r="A58" s="100">
        <f t="shared" si="11"/>
        <v>44</v>
      </c>
      <c r="B58" s="101" t="str">
        <f>IF(RESUMEN!B52="","",RESUMEN!B52)</f>
        <v/>
      </c>
      <c r="C58" s="102" t="str">
        <f>IF(RESUMEN!C52="","",RESUMEN!C52)</f>
        <v/>
      </c>
      <c r="D58" s="101" t="str">
        <f>IF(RESUMEN!D52="","",RESUMEN!D52)</f>
        <v/>
      </c>
      <c r="E58" s="103"/>
      <c r="F58" s="247">
        <f t="shared" si="4"/>
        <v>0</v>
      </c>
      <c r="G58" s="103"/>
      <c r="H58" s="103"/>
      <c r="I58" s="104">
        <f>IF(H58=$R$2,'SS-SMI'!$H$22,IF(H58=$S$2,'SS-SMI'!$I$22,IF(H58=$T$2,'SS-SMI'!$J$22,0)))</f>
        <v>0</v>
      </c>
      <c r="J58" s="104">
        <f t="shared" si="5"/>
        <v>0</v>
      </c>
      <c r="K58" s="104">
        <f t="shared" si="0"/>
        <v>0</v>
      </c>
      <c r="L58" s="105"/>
      <c r="M58" s="105"/>
      <c r="N58" s="105"/>
      <c r="O58" s="104">
        <f t="shared" si="12"/>
        <v>0</v>
      </c>
      <c r="P58" s="104">
        <f t="shared" si="13"/>
        <v>0</v>
      </c>
      <c r="Q58" s="104">
        <f t="shared" si="6"/>
        <v>0</v>
      </c>
      <c r="R58" s="106">
        <f t="shared" si="7"/>
        <v>0</v>
      </c>
      <c r="S58" s="107">
        <v>0</v>
      </c>
      <c r="T58" s="107">
        <v>0</v>
      </c>
      <c r="U58" s="107"/>
      <c r="V58" s="108">
        <f t="shared" si="3"/>
        <v>0</v>
      </c>
      <c r="W58" s="108">
        <f t="shared" si="8"/>
        <v>0</v>
      </c>
      <c r="X58" s="105"/>
      <c r="Y58" s="109">
        <f t="shared" si="9"/>
        <v>0</v>
      </c>
      <c r="Z58" s="110">
        <v>0</v>
      </c>
      <c r="AA58" s="111"/>
      <c r="AB58" s="114"/>
      <c r="AC58" s="111"/>
      <c r="AD58" s="112">
        <f t="shared" si="10"/>
        <v>0</v>
      </c>
    </row>
    <row r="59" spans="1:30" ht="20.100000000000001" customHeight="1">
      <c r="A59" s="100">
        <f t="shared" si="11"/>
        <v>45</v>
      </c>
      <c r="B59" s="101" t="str">
        <f>IF(RESUMEN!B53="","",RESUMEN!B53)</f>
        <v/>
      </c>
      <c r="C59" s="102" t="str">
        <f>IF(RESUMEN!C53="","",RESUMEN!C53)</f>
        <v/>
      </c>
      <c r="D59" s="101" t="str">
        <f>IF(RESUMEN!D53="","",RESUMEN!D53)</f>
        <v/>
      </c>
      <c r="E59" s="103"/>
      <c r="F59" s="247">
        <f t="shared" si="4"/>
        <v>0</v>
      </c>
      <c r="G59" s="103"/>
      <c r="H59" s="103"/>
      <c r="I59" s="104">
        <f>IF(H59=$R$2,'SS-SMI'!$H$22,IF(H59=$S$2,'SS-SMI'!$I$22,IF(H59=$T$2,'SS-SMI'!$J$22,0)))</f>
        <v>0</v>
      </c>
      <c r="J59" s="104">
        <f t="shared" si="5"/>
        <v>0</v>
      </c>
      <c r="K59" s="104">
        <f t="shared" si="0"/>
        <v>0</v>
      </c>
      <c r="L59" s="105"/>
      <c r="M59" s="105"/>
      <c r="N59" s="105"/>
      <c r="O59" s="104">
        <f t="shared" si="12"/>
        <v>0</v>
      </c>
      <c r="P59" s="104">
        <f t="shared" si="13"/>
        <v>0</v>
      </c>
      <c r="Q59" s="104">
        <f t="shared" si="6"/>
        <v>0</v>
      </c>
      <c r="R59" s="106">
        <f t="shared" si="7"/>
        <v>0</v>
      </c>
      <c r="S59" s="107">
        <v>0</v>
      </c>
      <c r="T59" s="107">
        <v>0</v>
      </c>
      <c r="U59" s="107"/>
      <c r="V59" s="108">
        <f t="shared" si="3"/>
        <v>0</v>
      </c>
      <c r="W59" s="108">
        <f t="shared" si="8"/>
        <v>0</v>
      </c>
      <c r="X59" s="105"/>
      <c r="Y59" s="109">
        <f t="shared" si="9"/>
        <v>0</v>
      </c>
      <c r="Z59" s="110">
        <v>0</v>
      </c>
      <c r="AA59" s="111"/>
      <c r="AB59" s="114"/>
      <c r="AC59" s="111"/>
      <c r="AD59" s="112">
        <f t="shared" si="10"/>
        <v>0</v>
      </c>
    </row>
    <row r="60" spans="1:30" ht="20.100000000000001" customHeight="1">
      <c r="A60" s="100">
        <f t="shared" si="11"/>
        <v>46</v>
      </c>
      <c r="B60" s="101" t="str">
        <f>IF(RESUMEN!B54="","",RESUMEN!B54)</f>
        <v/>
      </c>
      <c r="C60" s="102" t="str">
        <f>IF(RESUMEN!C54="","",RESUMEN!C54)</f>
        <v/>
      </c>
      <c r="D60" s="101" t="str">
        <f>IF(RESUMEN!D54="","",RESUMEN!D54)</f>
        <v/>
      </c>
      <c r="E60" s="103"/>
      <c r="F60" s="247">
        <f t="shared" si="4"/>
        <v>0</v>
      </c>
      <c r="G60" s="103"/>
      <c r="H60" s="103"/>
      <c r="I60" s="104">
        <f>IF(H60=$R$2,'SS-SMI'!$H$22,IF(H60=$S$2,'SS-SMI'!$I$22,IF(H60=$T$2,'SS-SMI'!$J$22,0)))</f>
        <v>0</v>
      </c>
      <c r="J60" s="104">
        <f t="shared" si="5"/>
        <v>0</v>
      </c>
      <c r="K60" s="104">
        <f t="shared" si="0"/>
        <v>0</v>
      </c>
      <c r="L60" s="105"/>
      <c r="M60" s="105"/>
      <c r="N60" s="105"/>
      <c r="O60" s="104">
        <f t="shared" si="12"/>
        <v>0</v>
      </c>
      <c r="P60" s="104">
        <f t="shared" si="13"/>
        <v>0</v>
      </c>
      <c r="Q60" s="104">
        <f t="shared" si="6"/>
        <v>0</v>
      </c>
      <c r="R60" s="106">
        <f t="shared" si="7"/>
        <v>0</v>
      </c>
      <c r="S60" s="107">
        <v>0</v>
      </c>
      <c r="T60" s="107">
        <v>0</v>
      </c>
      <c r="U60" s="107"/>
      <c r="V60" s="108">
        <f t="shared" si="3"/>
        <v>0</v>
      </c>
      <c r="W60" s="108">
        <f t="shared" si="8"/>
        <v>0</v>
      </c>
      <c r="X60" s="105"/>
      <c r="Y60" s="109">
        <f t="shared" si="9"/>
        <v>0</v>
      </c>
      <c r="Z60" s="110">
        <v>0</v>
      </c>
      <c r="AA60" s="111"/>
      <c r="AB60" s="114"/>
      <c r="AC60" s="111"/>
      <c r="AD60" s="112">
        <f t="shared" si="10"/>
        <v>0</v>
      </c>
    </row>
    <row r="61" spans="1:30" ht="20.100000000000001" customHeight="1">
      <c r="A61" s="100">
        <f t="shared" si="11"/>
        <v>47</v>
      </c>
      <c r="B61" s="101" t="str">
        <f>IF(RESUMEN!B55="","",RESUMEN!B55)</f>
        <v/>
      </c>
      <c r="C61" s="102" t="str">
        <f>IF(RESUMEN!C55="","",RESUMEN!C55)</f>
        <v/>
      </c>
      <c r="D61" s="101" t="str">
        <f>IF(RESUMEN!D55="","",RESUMEN!D55)</f>
        <v/>
      </c>
      <c r="E61" s="103"/>
      <c r="F61" s="247">
        <f t="shared" si="4"/>
        <v>0</v>
      </c>
      <c r="G61" s="103"/>
      <c r="H61" s="103"/>
      <c r="I61" s="104">
        <f>IF(H61=$R$2,'SS-SMI'!$H$22,IF(H61=$S$2,'SS-SMI'!$I$22,IF(H61=$T$2,'SS-SMI'!$J$22,0)))</f>
        <v>0</v>
      </c>
      <c r="J61" s="104">
        <f t="shared" si="5"/>
        <v>0</v>
      </c>
      <c r="K61" s="104">
        <f t="shared" si="0"/>
        <v>0</v>
      </c>
      <c r="L61" s="105"/>
      <c r="M61" s="105"/>
      <c r="N61" s="105"/>
      <c r="O61" s="104">
        <f t="shared" si="12"/>
        <v>0</v>
      </c>
      <c r="P61" s="104">
        <f t="shared" si="13"/>
        <v>0</v>
      </c>
      <c r="Q61" s="104">
        <f t="shared" si="6"/>
        <v>0</v>
      </c>
      <c r="R61" s="106">
        <f t="shared" si="7"/>
        <v>0</v>
      </c>
      <c r="S61" s="107">
        <v>0</v>
      </c>
      <c r="T61" s="107">
        <v>0</v>
      </c>
      <c r="U61" s="107"/>
      <c r="V61" s="108">
        <f t="shared" si="3"/>
        <v>0</v>
      </c>
      <c r="W61" s="108">
        <f t="shared" si="8"/>
        <v>0</v>
      </c>
      <c r="X61" s="105"/>
      <c r="Y61" s="109">
        <f t="shared" si="9"/>
        <v>0</v>
      </c>
      <c r="Z61" s="110">
        <v>0</v>
      </c>
      <c r="AA61" s="111"/>
      <c r="AB61" s="114"/>
      <c r="AC61" s="111"/>
      <c r="AD61" s="112">
        <f t="shared" si="10"/>
        <v>0</v>
      </c>
    </row>
    <row r="62" spans="1:30" ht="20.100000000000001" customHeight="1">
      <c r="A62" s="100">
        <f t="shared" si="11"/>
        <v>48</v>
      </c>
      <c r="B62" s="101" t="str">
        <f>IF(RESUMEN!B56="","",RESUMEN!B56)</f>
        <v/>
      </c>
      <c r="C62" s="102" t="str">
        <f>IF(RESUMEN!C56="","",RESUMEN!C56)</f>
        <v/>
      </c>
      <c r="D62" s="101" t="str">
        <f>IF(RESUMEN!D56="","",RESUMEN!D56)</f>
        <v/>
      </c>
      <c r="E62" s="103"/>
      <c r="F62" s="247">
        <f t="shared" si="4"/>
        <v>0</v>
      </c>
      <c r="G62" s="103"/>
      <c r="H62" s="103"/>
      <c r="I62" s="104">
        <f>IF(H62=$R$2,'SS-SMI'!$H$22,IF(H62=$S$2,'SS-SMI'!$I$22,IF(H62=$T$2,'SS-SMI'!$J$22,0)))</f>
        <v>0</v>
      </c>
      <c r="J62" s="104">
        <f t="shared" si="5"/>
        <v>0</v>
      </c>
      <c r="K62" s="104">
        <f t="shared" si="0"/>
        <v>0</v>
      </c>
      <c r="L62" s="105"/>
      <c r="M62" s="105"/>
      <c r="N62" s="105"/>
      <c r="O62" s="104">
        <f t="shared" si="12"/>
        <v>0</v>
      </c>
      <c r="P62" s="104">
        <f t="shared" si="13"/>
        <v>0</v>
      </c>
      <c r="Q62" s="104">
        <f t="shared" si="6"/>
        <v>0</v>
      </c>
      <c r="R62" s="106">
        <f t="shared" si="7"/>
        <v>0</v>
      </c>
      <c r="S62" s="107">
        <v>0</v>
      </c>
      <c r="T62" s="107">
        <v>0</v>
      </c>
      <c r="U62" s="107"/>
      <c r="V62" s="108">
        <f t="shared" si="3"/>
        <v>0</v>
      </c>
      <c r="W62" s="108">
        <f t="shared" si="8"/>
        <v>0</v>
      </c>
      <c r="X62" s="105"/>
      <c r="Y62" s="109">
        <f t="shared" si="9"/>
        <v>0</v>
      </c>
      <c r="Z62" s="110">
        <v>0</v>
      </c>
      <c r="AA62" s="111"/>
      <c r="AB62" s="114"/>
      <c r="AC62" s="111"/>
      <c r="AD62" s="112">
        <f t="shared" si="10"/>
        <v>0</v>
      </c>
    </row>
    <row r="63" spans="1:30" ht="20.100000000000001" customHeight="1">
      <c r="A63" s="100">
        <f t="shared" si="11"/>
        <v>49</v>
      </c>
      <c r="B63" s="101" t="str">
        <f>IF(RESUMEN!B57="","",RESUMEN!B57)</f>
        <v/>
      </c>
      <c r="C63" s="102" t="str">
        <f>IF(RESUMEN!C57="","",RESUMEN!C57)</f>
        <v/>
      </c>
      <c r="D63" s="101" t="str">
        <f>IF(RESUMEN!D57="","",RESUMEN!D57)</f>
        <v/>
      </c>
      <c r="E63" s="103"/>
      <c r="F63" s="247">
        <f t="shared" si="4"/>
        <v>0</v>
      </c>
      <c r="G63" s="103"/>
      <c r="H63" s="103"/>
      <c r="I63" s="104">
        <f>IF(H63=$R$2,'SS-SMI'!$H$22,IF(H63=$S$2,'SS-SMI'!$I$22,IF(H63=$T$2,'SS-SMI'!$J$22,0)))</f>
        <v>0</v>
      </c>
      <c r="J63" s="104">
        <f t="shared" si="5"/>
        <v>0</v>
      </c>
      <c r="K63" s="104">
        <f t="shared" si="0"/>
        <v>0</v>
      </c>
      <c r="L63" s="105"/>
      <c r="M63" s="105"/>
      <c r="N63" s="105"/>
      <c r="O63" s="104">
        <f t="shared" si="12"/>
        <v>0</v>
      </c>
      <c r="P63" s="104">
        <f t="shared" si="13"/>
        <v>0</v>
      </c>
      <c r="Q63" s="104">
        <f t="shared" si="6"/>
        <v>0</v>
      </c>
      <c r="R63" s="106">
        <f t="shared" si="7"/>
        <v>0</v>
      </c>
      <c r="S63" s="107">
        <v>0</v>
      </c>
      <c r="T63" s="107">
        <v>0</v>
      </c>
      <c r="U63" s="107"/>
      <c r="V63" s="108">
        <f t="shared" si="3"/>
        <v>0</v>
      </c>
      <c r="W63" s="108">
        <f t="shared" si="8"/>
        <v>0</v>
      </c>
      <c r="X63" s="105"/>
      <c r="Y63" s="109">
        <f t="shared" si="9"/>
        <v>0</v>
      </c>
      <c r="Z63" s="110">
        <v>0</v>
      </c>
      <c r="AA63" s="111"/>
      <c r="AB63" s="114"/>
      <c r="AC63" s="111"/>
      <c r="AD63" s="112">
        <f t="shared" si="10"/>
        <v>0</v>
      </c>
    </row>
    <row r="64" spans="1:30" ht="20.100000000000001" customHeight="1">
      <c r="A64" s="115"/>
      <c r="B64" s="116"/>
      <c r="C64" s="116"/>
      <c r="D64" s="116"/>
      <c r="E64" s="116"/>
      <c r="F64" s="116"/>
      <c r="G64" s="116"/>
      <c r="H64" s="116"/>
      <c r="I64" s="116"/>
      <c r="J64" s="116"/>
      <c r="K64" s="116"/>
      <c r="L64" s="117">
        <f>SUM(L15:L63)</f>
        <v>0</v>
      </c>
      <c r="M64" s="116"/>
      <c r="N64" s="116"/>
      <c r="O64" s="117">
        <f t="shared" ref="O64:Z64" si="14">SUM(O15:O63)</f>
        <v>0</v>
      </c>
      <c r="P64" s="117">
        <f t="shared" si="14"/>
        <v>0</v>
      </c>
      <c r="Q64" s="117">
        <f t="shared" si="14"/>
        <v>0</v>
      </c>
      <c r="R64" s="117">
        <f t="shared" si="14"/>
        <v>0</v>
      </c>
      <c r="S64" s="117">
        <f t="shared" si="14"/>
        <v>0</v>
      </c>
      <c r="T64" s="117">
        <f t="shared" si="14"/>
        <v>0</v>
      </c>
      <c r="U64" s="117">
        <f t="shared" si="14"/>
        <v>0</v>
      </c>
      <c r="V64" s="118">
        <f t="shared" si="14"/>
        <v>0</v>
      </c>
      <c r="W64" s="118">
        <f t="shared" si="14"/>
        <v>0</v>
      </c>
      <c r="X64" s="117">
        <f t="shared" si="14"/>
        <v>0</v>
      </c>
      <c r="Y64" s="118">
        <f t="shared" si="14"/>
        <v>0</v>
      </c>
      <c r="Z64" s="119">
        <f t="shared" si="14"/>
        <v>0</v>
      </c>
      <c r="AA64" s="121"/>
      <c r="AB64" s="121"/>
      <c r="AC64" s="121"/>
      <c r="AD64" s="122">
        <f>SUM(AD15:AD63)</f>
        <v>0</v>
      </c>
    </row>
  </sheetData>
  <sheetProtection algorithmName="SHA-512" hashValue="3kr0rgknlQ740aFAySHhtH0HI8PuD7c/J2+bemvZpr/EohrgUl79oz2HesRJ4Rs/d1+yLZ+jtBC8J53POvdopg==" saltValue="UKb4qawUhejsQVCfs2uDeQ==" spinCount="100000" sheet="1" objects="1" scenarios="1"/>
  <mergeCells count="30">
    <mergeCell ref="B2:D2"/>
    <mergeCell ref="U6:Y6"/>
    <mergeCell ref="B7:E7"/>
    <mergeCell ref="F7:G7"/>
    <mergeCell ref="O7:Q8"/>
    <mergeCell ref="U7:Y7"/>
    <mergeCell ref="W13:Y13"/>
    <mergeCell ref="Z7:AA7"/>
    <mergeCell ref="B8:E8"/>
    <mergeCell ref="O10:Q10"/>
    <mergeCell ref="O11:Q11"/>
    <mergeCell ref="P12:Q12"/>
    <mergeCell ref="F13:G13"/>
    <mergeCell ref="I13:K13"/>
    <mergeCell ref="O9:Q9"/>
    <mergeCell ref="R1:S1"/>
    <mergeCell ref="P2:Q2"/>
    <mergeCell ref="A2:A13"/>
    <mergeCell ref="E2:F2"/>
    <mergeCell ref="G2:H4"/>
    <mergeCell ref="I2:N4"/>
    <mergeCell ref="O1:Q1"/>
    <mergeCell ref="C6:E6"/>
    <mergeCell ref="F6:G6"/>
    <mergeCell ref="C3:D3"/>
    <mergeCell ref="D4:F5"/>
    <mergeCell ref="O3:Q3"/>
    <mergeCell ref="O4:Q4"/>
    <mergeCell ref="O5:Q5"/>
    <mergeCell ref="O6:Q6"/>
  </mergeCells>
  <phoneticPr fontId="34" type="noConversion"/>
  <conditionalFormatting sqref="F3">
    <cfRule type="cellIs" dxfId="21" priority="1" stopIfTrue="1" operator="equal">
      <formula>"x"</formula>
    </cfRule>
  </conditionalFormatting>
  <conditionalFormatting sqref="H13:I13 L13">
    <cfRule type="expression" dxfId="20" priority="2" stopIfTrue="1">
      <formula>NOT(ISERROR(SEARCH("OJO",H13)))</formula>
    </cfRule>
  </conditionalFormatting>
  <dataValidations xWindow="11104" yWindow="22827" count="2">
    <dataValidation type="list" allowBlank="1" showErrorMessage="1" sqref="H15:H63">
      <formula1>$R$2:$T$2</formula1>
      <formula2>0</formula2>
    </dataValidation>
    <dataValidation type="list" allowBlank="1" showErrorMessage="1" sqref="AA15:AA63">
      <formula1>$AG$14:$AG$17</formula1>
      <formula2>0</formula2>
    </dataValidation>
  </dataValidations>
  <printOptions horizontalCentered="1" verticalCentered="1"/>
  <pageMargins left="0.31527777777777777" right="0.31527777777777777" top="0.74861111111111112" bottom="0.74861111111111112" header="0.31527777777777777" footer="0.31527777777777777"/>
  <pageSetup paperSize="9" firstPageNumber="0" orientation="landscape" horizontalDpi="300" verticalDpi="300"/>
  <headerFooter alignWithMargins="0">
    <oddHeader>&amp;C&amp;A</oddHeader>
    <oddFooter>&amp;R&amp;F</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NOTA</vt:lpstr>
      <vt:lpstr>SS-SMI</vt:lpstr>
      <vt:lpstr>RESUMEN</vt:lpstr>
      <vt:lpstr>ATMES1</vt:lpstr>
      <vt:lpstr>ATMES2</vt:lpstr>
      <vt:lpstr>ATMES3</vt:lpstr>
      <vt:lpstr>ATMES4</vt:lpstr>
      <vt:lpstr>ATMES5</vt:lpstr>
      <vt:lpstr>ATMES6</vt:lpstr>
      <vt:lpstr>ATMES7</vt:lpstr>
      <vt:lpstr>ATMES8</vt:lpstr>
      <vt:lpstr>ATMES9</vt:lpstr>
      <vt:lpstr>ATMES10</vt:lpstr>
      <vt:lpstr>ATMES11</vt:lpstr>
      <vt:lpstr>ATMES12</vt:lpstr>
      <vt:lpstr>ATMES13</vt:lpstr>
      <vt:lpstr>ATMES14</vt:lpstr>
      <vt:lpstr>ATMES15</vt:lpstr>
      <vt:lpstr>FOR MES1</vt:lpstr>
      <vt:lpstr>FOR MES2</vt:lpstr>
      <vt:lpstr>FOR MES3</vt:lpstr>
      <vt:lpstr>FOR MES4</vt:lpstr>
      <vt:lpstr>FOR MES5</vt:lpstr>
      <vt:lpstr>FOR MES6</vt:lpstr>
      <vt:lpstr>FOR MES7</vt:lpstr>
      <vt:lpstr>FOR MES8</vt:lpstr>
      <vt:lpstr>FOR MES9</vt:lpstr>
      <vt:lpstr>FOR MES10</vt:lpstr>
      <vt:lpstr>FOR MES11</vt:lpstr>
      <vt:lpstr>FOR MES12</vt:lpstr>
      <vt:lpstr>FOR MES13</vt:lpstr>
      <vt:lpstr>FOR MES14</vt:lpstr>
      <vt:lpstr>FOR MES15</vt:lpstr>
      <vt:lpstr>MODULO B</vt:lpstr>
      <vt:lpstr>JUST.GASTO</vt:lpstr>
      <vt:lpstr>CERTIF. GAST</vt:lpstr>
      <vt:lpstr>JUST.GASTO!_ftn1</vt:lpstr>
      <vt:lpstr>JUST.GASTO!_ftn2</vt:lpstr>
      <vt:lpstr>JUST.GASTO!_ftn3</vt:lpstr>
      <vt:lpstr>JUST.GASTO!_ftn4</vt:lpstr>
      <vt:lpstr>JUST.GASTO!_ftnref1</vt:lpstr>
      <vt:lpstr>JUST.GASTO!_ftnref3</vt:lpstr>
      <vt:lpstr>JUST.GASTO!_ftnref4</vt:lpstr>
      <vt:lpstr>ATMES1!Área_de_impresión</vt:lpstr>
      <vt:lpstr>ATMES10!Área_de_impresión</vt:lpstr>
      <vt:lpstr>ATMES11!Área_de_impresión</vt:lpstr>
      <vt:lpstr>ATMES12!Área_de_impresión</vt:lpstr>
      <vt:lpstr>ATMES13!Área_de_impresión</vt:lpstr>
      <vt:lpstr>ATMES14!Área_de_impresión</vt:lpstr>
      <vt:lpstr>ATMES15!Área_de_impresión</vt:lpstr>
      <vt:lpstr>ATMES2!Área_de_impresión</vt:lpstr>
      <vt:lpstr>ATMES3!Área_de_impresión</vt:lpstr>
      <vt:lpstr>ATMES4!Área_de_impresión</vt:lpstr>
      <vt:lpstr>ATMES5!Área_de_impresión</vt:lpstr>
      <vt:lpstr>ATMES6!Área_de_impresión</vt:lpstr>
      <vt:lpstr>ATMES7!Área_de_impresión</vt:lpstr>
      <vt:lpstr>ATMES8!Área_de_impresión</vt:lpstr>
      <vt:lpstr>ATMES9!Área_de_impresión</vt:lpstr>
      <vt:lpstr>'CERTIF. GAST'!Área_de_impresión</vt:lpstr>
      <vt:lpstr>JUST.GASTO!Área_de_impresión</vt:lpstr>
      <vt:lpstr>'SS-SMI'!Área_de_impresión</vt:lpstr>
      <vt:lpstr>CONCEPTO</vt:lpstr>
      <vt:lpstr>JUST.GASTO!Texto13</vt:lpstr>
      <vt:lpstr>'CERTIF. GAST'!Texto14</vt:lpstr>
      <vt:lpstr>JUST.GASTO!Texto15</vt:lpstr>
      <vt:lpstr>JUST.GASTO!Texto16</vt:lpstr>
      <vt:lpstr>'CERTIF. GAST'!Texto17</vt:lpstr>
      <vt:lpstr>'CERTIF. GAST'!Texto18</vt:lpstr>
      <vt:lpstr>'CERTIF. GAST'!Texto19</vt:lpstr>
      <vt:lpstr>'CERTIF. GAST'!Texto20</vt:lpstr>
      <vt:lpstr>'CERTIF. GAST'!Texto21</vt:lpstr>
      <vt:lpstr>'CERTIF. GAST'!Texto22</vt:lpstr>
      <vt:lpstr>'CERTIF. GAST'!Texto23</vt:lpstr>
      <vt:lpstr>'CERTIF. GAST'!Texto24</vt:lpstr>
      <vt:lpstr>'CERTIF. GAST'!Texto25</vt:lpstr>
      <vt:lpstr>'CERTIF. GAST'!Texto26</vt:lpstr>
      <vt:lpstr>'CERTIF. GAST'!Texto29</vt:lpstr>
      <vt:lpstr>'CERTIF. GAST'!Texto30</vt:lpstr>
      <vt:lpstr>'CERTIF. GAST'!Texto31</vt:lpstr>
      <vt:lpstr>'CERTIF. GAST'!Texto33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CARAVACA ESPINOSA, FERNANDO</cp:lastModifiedBy>
  <cp:lastPrinted>2023-05-18T08:43:40Z</cp:lastPrinted>
  <dcterms:created xsi:type="dcterms:W3CDTF">2017-02-02T06:59:24Z</dcterms:created>
  <dcterms:modified xsi:type="dcterms:W3CDTF">2025-06-17T09:55:43Z</dcterms:modified>
</cp:coreProperties>
</file>